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Users\Desktop\Ivan\Financijski plan za 2023. godinu\"/>
    </mc:Choice>
  </mc:AlternateContent>
  <xr:revisionPtr revIDLastSave="0" documentId="13_ncr:1_{28750799-5AE9-4CAA-BBB7-A1E738647C6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FINANCIJSKI PLAN ZA 2023." sheetId="8" r:id="rId1"/>
    <sheet name="FIN. PLAN - OBOJANO" sheetId="7" r:id="rId2"/>
    <sheet name="POJAŠNJENJA" sheetId="6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6" l="1"/>
  <c r="E19" i="6"/>
  <c r="H75" i="8"/>
  <c r="H74" i="8"/>
  <c r="G74" i="8"/>
  <c r="H73" i="8"/>
  <c r="H72" i="8"/>
  <c r="G72" i="8"/>
  <c r="H71" i="8"/>
  <c r="G71" i="8"/>
  <c r="H69" i="8"/>
  <c r="G69" i="8"/>
  <c r="G38" i="8"/>
  <c r="G37" i="8"/>
  <c r="G36" i="8"/>
  <c r="G35" i="8"/>
  <c r="G34" i="8"/>
  <c r="G33" i="8"/>
  <c r="G32" i="8" s="1"/>
  <c r="G73" i="8" s="1"/>
  <c r="H32" i="8"/>
  <c r="H23" i="8"/>
  <c r="G23" i="8"/>
  <c r="H75" i="7"/>
  <c r="G75" i="7"/>
  <c r="H69" i="7"/>
  <c r="H20" i="6"/>
  <c r="H14" i="6"/>
  <c r="I8" i="6"/>
  <c r="H32" i="7"/>
  <c r="H73" i="7" s="1"/>
  <c r="G38" i="7"/>
  <c r="G37" i="7"/>
  <c r="G36" i="7"/>
  <c r="G35" i="7"/>
  <c r="G34" i="7"/>
  <c r="G33" i="7"/>
  <c r="H74" i="7"/>
  <c r="G74" i="7"/>
  <c r="G72" i="7"/>
  <c r="H71" i="7"/>
  <c r="G71" i="7"/>
  <c r="G69" i="7"/>
  <c r="H23" i="7"/>
  <c r="H72" i="7" s="1"/>
  <c r="G23" i="7"/>
  <c r="J4" i="6"/>
  <c r="J5" i="6"/>
  <c r="C19" i="6"/>
  <c r="D6" i="6"/>
  <c r="E6" i="6" s="1"/>
  <c r="D7" i="6"/>
  <c r="E7" i="6" s="1"/>
  <c r="D8" i="6"/>
  <c r="E8" i="6" s="1"/>
  <c r="D9" i="6"/>
  <c r="E9" i="6" s="1"/>
  <c r="D10" i="6"/>
  <c r="E10" i="6" s="1"/>
  <c r="D11" i="6"/>
  <c r="E11" i="6" s="1"/>
  <c r="D12" i="6"/>
  <c r="E12" i="6" s="1"/>
  <c r="D13" i="6"/>
  <c r="E13" i="6" s="1"/>
  <c r="D14" i="6"/>
  <c r="E14" i="6" s="1"/>
  <c r="D15" i="6"/>
  <c r="E15" i="6" s="1"/>
  <c r="D16" i="6"/>
  <c r="E16" i="6" s="1"/>
  <c r="D17" i="6"/>
  <c r="E17" i="6" s="1"/>
  <c r="D5" i="6"/>
  <c r="E5" i="6" s="1"/>
  <c r="G75" i="8" l="1"/>
  <c r="G32" i="7"/>
  <c r="G73" i="7" s="1"/>
  <c r="J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Željko Strunjak</author>
  </authors>
  <commentList>
    <comment ref="A4" authorId="0" shapeId="0" xr:uid="{05885CF8-ABBD-4CF3-8A8A-249B1E827091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Od 1. siječnja 2010. godine sve neprofitne organizacije dužne su prijaviti se u Registar ako već nisu da im bude dodijeljen RNO broj (uputa na stranici Novisti). Upis RNO-a je obvezan.</t>
        </r>
      </text>
    </comment>
    <comment ref="D4" authorId="0" shapeId="0" xr:uid="{DDD4D0A4-F285-4BD6-925D-2D7F108D736C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Matični broj je obvezan unos. Sve dok sve neprofitne organizacije ne dobiju RNO osnovni je kriterij prepoznavanja neprofitne organizacije. Unosi se kao brojevna vrijednost (bez vodećih nula), a nakon unosa prikazat će se s vodećim nulama. Ako ga unesete i s vodećim nulama, bit će prihvaćen ako osim brojeva ne upišete neki nebrojevni znak.</t>
        </r>
      </text>
    </comment>
    <comment ref="G4" authorId="0" shapeId="0" xr:uid="{D5ACE120-E889-46E2-94A3-939D6152B2BC}">
      <text>
        <r>
          <rPr>
            <sz val="8"/>
            <color indexed="81"/>
            <rFont val="Arial CE"/>
            <family val="2"/>
            <charset val="238"/>
          </rPr>
          <t>Oznaka razdoblja upisuje se u formatu GGGG-MM gdje GGGG označava godinu za koju se predaje obrazac a MM mjesec kojim završava razdoblje, primjerice:
2009-03 za I. - III. 2009.</t>
        </r>
      </text>
    </comment>
    <comment ref="A6" authorId="0" shapeId="0" xr:uid="{035550D5-4126-4BBF-A3B7-D096AC0AED45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Upisuje se skraćeni naziv proračunskog korisnika.</t>
        </r>
      </text>
    </comment>
    <comment ref="A8" authorId="0" shapeId="0" xr:uid="{1738D3D8-8A09-4BA7-80DA-FB8682B9BC87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Unesite samo broj pošte bez naziva pripadajućeg mjesta, Excel datoteka dozvoljava unos poštanskog broja u granicama 10000 do 60000.</t>
        </r>
      </text>
    </comment>
    <comment ref="D8" authorId="0" shapeId="0" xr:uid="{9964E7A9-F5BD-43FA-8EC4-792A04D53DE2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Unesite puni naziv mjesta sjedišta neprofitne organizacije, ne skraćujte nazive mjesta tipa ZGB., SLAV. BROD ili SL. BROD. </t>
        </r>
      </text>
    </comment>
    <comment ref="A10" authorId="0" shapeId="0" xr:uid="{AA68FDE5-8F27-4F6A-9AF8-58E6086A1A44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Upišite puni naziv ulice i kućni broj te dodatak kućnom broju ako postoji (primjerice Ilica 111 A)</t>
        </r>
      </text>
    </comment>
    <comment ref="A12" authorId="0" shapeId="0" xr:uid="{44ADB05C-0B65-4BC7-BF2F-526F4A45F1C3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županije i šifra općine unose se samo kao broj, bez naziva županije ili općine. Ako ne znate napamet koja Vam je šifra županije i/ili općine, šifrarnik županija i općina imate na radnom listu "ZupOpc"</t>
        </r>
      </text>
    </comment>
    <comment ref="G12" authorId="0" shapeId="0" xr:uid="{1D0792B9-4F64-4241-9D0F-7879135F95E6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županije upisuje se automatizmom nakon upisa šifre općine (bez kontrolnog broja).</t>
        </r>
      </text>
    </comment>
    <comment ref="A14" authorId="0" shapeId="0" xr:uid="{4597BF19-2920-4A5B-AAF6-C080C180F95C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djelatnosti se od 2009. godine umjesto na 5, unosi na 4 znamenake prema Nacionalnoj klasifikaciji djelatnosti 2007 (NKD 2007). Djelatnost se upisuje kao brojevna vrijednost. Ako je upišete i kao tekstualnu vrijednost koja se sastoji od brojeva, a ne nekih drugih znakova bit će ispravno prepoznata. Djelatnosti koje počinju s vodećom nulom mogu se upisati i s nulom i bez nje, program će prihvatiti obje, ako je upišete bez vodeće nule prikazat će se s vodećom nulom.</t>
        </r>
      </text>
    </comment>
    <comment ref="A78" authorId="0" shapeId="0" xr:uid="{01CCEAD3-9848-45DD-9B53-913AB40BDE84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Unosi se ime i prezime zakonskog predstavnika koji potpisuje izvještaj (bez titule, funkcije ili nekog drugog dodatka).</t>
        </r>
      </text>
    </comment>
    <comment ref="A81" authorId="0" shapeId="0" xr:uid="{59CF6A75-DD72-4C6F-82D5-571B2A0FD4B9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Unosi se službena adresa e-pošte obveznika. Ne unosi se adresa osobe za kontaktiranje.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Željko Strunjak</author>
  </authors>
  <commentList>
    <comment ref="A4" authorId="0" shapeId="0" xr:uid="{F2B5F2A4-212F-485E-AD64-1A7CA4D6B6E2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Od 1. siječnja 2010. godine sve neprofitne organizacije dužne su prijaviti se u Registar ako već nisu da im bude dodijeljen RNO broj (uputa na stranici Novisti). Upis RNO-a je obvezan.</t>
        </r>
      </text>
    </comment>
    <comment ref="D4" authorId="0" shapeId="0" xr:uid="{3959AF25-F810-4AD8-8050-06A2E68875E8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Matični broj je obvezan unos. Sve dok sve neprofitne organizacije ne dobiju RNO osnovni je kriterij prepoznavanja neprofitne organizacije. Unosi se kao brojevna vrijednost (bez vodećih nula), a nakon unosa prikazat će se s vodećim nulama. Ako ga unesete i s vodećim nulama, bit će prihvaćen ako osim brojeva ne upišete neki nebrojevni znak.</t>
        </r>
      </text>
    </comment>
    <comment ref="G4" authorId="0" shapeId="0" xr:uid="{93E86D01-BAF3-4761-B8BC-5829811CDA57}">
      <text>
        <r>
          <rPr>
            <sz val="8"/>
            <color indexed="81"/>
            <rFont val="Arial CE"/>
            <family val="2"/>
            <charset val="238"/>
          </rPr>
          <t>Oznaka razdoblja upisuje se u formatu GGGG-MM gdje GGGG označava godinu za koju se predaje obrazac a MM mjesec kojim završava razdoblje, primjerice:
2009-03 za I. - III. 2009.</t>
        </r>
      </text>
    </comment>
    <comment ref="A6" authorId="0" shapeId="0" xr:uid="{21D20773-2ED3-40BA-A374-4FE5DDF8707B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Upisuje se skraćeni naziv proračunskog korisnika.</t>
        </r>
      </text>
    </comment>
    <comment ref="A8" authorId="0" shapeId="0" xr:uid="{C2857D84-A2F3-4A77-AE6C-D4983EAA0851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Unesite samo broj pošte bez naziva pripadajućeg mjesta, Excel datoteka dozvoljava unos poštanskog broja u granicama 10000 do 60000.</t>
        </r>
      </text>
    </comment>
    <comment ref="D8" authorId="0" shapeId="0" xr:uid="{563EBCE2-7381-48C4-AAB6-4CFDCFFBE5D1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Unesite puni naziv mjesta sjedišta neprofitne organizacije, ne skraćujte nazive mjesta tipa ZGB., SLAV. BROD ili SL. BROD. </t>
        </r>
      </text>
    </comment>
    <comment ref="A10" authorId="0" shapeId="0" xr:uid="{5A07B94A-514C-48B8-8AB8-DF75D3075E59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Upišite puni naziv ulice i kućni broj te dodatak kućnom broju ako postoji (primjerice Ilica 111 A)</t>
        </r>
      </text>
    </comment>
    <comment ref="A12" authorId="0" shapeId="0" xr:uid="{67310A55-D3FE-4844-A001-3919254249AC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županije i šifra općine unose se samo kao broj, bez naziva županije ili općine. Ako ne znate napamet koja Vam je šifra županije i/ili općine, šifrarnik županija i općina imate na radnom listu "ZupOpc"</t>
        </r>
      </text>
    </comment>
    <comment ref="G12" authorId="0" shapeId="0" xr:uid="{BA4597B8-A776-485A-97D7-4C01FEADAB62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županije upisuje se automatizmom nakon upisa šifre općine (bez kontrolnog broja).</t>
        </r>
      </text>
    </comment>
    <comment ref="A14" authorId="0" shapeId="0" xr:uid="{D6A5C68E-5311-4693-BF59-AD62134D23AA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Šifra djelatnosti se od 2009. godine umjesto na 5, unosi na 4 znamenake prema Nacionalnoj klasifikaciji djelatnosti 2007 (NKD 2007). Djelatnost se upisuje kao brojevna vrijednost. Ako je upišete i kao tekstualnu vrijednost koja se sastoji od brojeva, a ne nekih drugih znakova bit će ispravno prepoznata. Djelatnosti koje počinju s vodećom nulom mogu se upisati i s nulom i bez nje, program će prihvatiti obje, ako je upišete bez vodeće nule prikazat će se s vodećom nulom.</t>
        </r>
      </text>
    </comment>
    <comment ref="A78" authorId="0" shapeId="0" xr:uid="{62517E24-2236-4477-B6F7-F88EB2D2D556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Unosi se ime i prezime zakonskog predstavnika koji potpisuje izvještaj (bez titule, funkcije ili nekog drugog dodatka).</t>
        </r>
      </text>
    </comment>
    <comment ref="A81" authorId="0" shapeId="0" xr:uid="{131D4FD6-167E-4075-84B5-791D31DAD998}">
      <text>
        <r>
          <rPr>
            <b/>
            <sz val="8"/>
            <color indexed="81"/>
            <rFont val="Tahoma"/>
            <family val="2"/>
            <charset val="238"/>
          </rPr>
          <t>Naputak:</t>
        </r>
        <r>
          <rPr>
            <sz val="8"/>
            <color indexed="81"/>
            <rFont val="Tahoma"/>
            <family val="2"/>
            <charset val="238"/>
          </rPr>
          <t xml:space="preserve">
Unosi se službena adresa e-pošte obveznika. Ne unosi se adresa osobe za kontaktiranje. </t>
        </r>
      </text>
    </comment>
  </commentList>
</comments>
</file>

<file path=xl/sharedStrings.xml><?xml version="1.0" encoding="utf-8"?>
<sst xmlns="http://schemas.openxmlformats.org/spreadsheetml/2006/main" count="326" uniqueCount="178">
  <si>
    <t>Broj registra (RNO):</t>
  </si>
  <si>
    <t>Matični broj:</t>
  </si>
  <si>
    <t>Naziv obveznika:</t>
  </si>
  <si>
    <t>LOKALNA AKCIJSKA GRUPA VUKA - DUNAV</t>
  </si>
  <si>
    <t>Poštanski broj:</t>
  </si>
  <si>
    <t>Mjesto:</t>
  </si>
  <si>
    <t>ANTUNOVAC</t>
  </si>
  <si>
    <t>HR8725000091101373063</t>
  </si>
  <si>
    <t>Adresa sjedišta:</t>
  </si>
  <si>
    <t>Šifra općine:</t>
  </si>
  <si>
    <t>Grad/općina: ANTUNOVAC, žup.:OSIJEČKO-BARANJSKA</t>
  </si>
  <si>
    <t>Šifra djelatnosti:</t>
  </si>
  <si>
    <t>Djelatnost: Djelatnosti ostalih članskih organizacija, d. n.</t>
  </si>
  <si>
    <t>iznosi u kunama, bez lipa</t>
  </si>
  <si>
    <t>Račun iz rač. plana</t>
  </si>
  <si>
    <t>OPIS</t>
  </si>
  <si>
    <t>3</t>
  </si>
  <si>
    <t>31</t>
  </si>
  <si>
    <t>32</t>
  </si>
  <si>
    <t xml:space="preserve">Prihodi od članarina i članskih doprinosa </t>
  </si>
  <si>
    <t>33</t>
  </si>
  <si>
    <t>Prihodi po posebnim propisima</t>
  </si>
  <si>
    <t>34</t>
  </si>
  <si>
    <t xml:space="preserve">Prihodi od imovine </t>
  </si>
  <si>
    <t>35</t>
  </si>
  <si>
    <t>Prihodi od donacija</t>
  </si>
  <si>
    <t>36</t>
  </si>
  <si>
    <t xml:space="preserve">Ostali prihodi </t>
  </si>
  <si>
    <t>37</t>
  </si>
  <si>
    <t>Prihodi od povezanih neprofitnih organizacija</t>
  </si>
  <si>
    <t>4</t>
  </si>
  <si>
    <t>41</t>
  </si>
  <si>
    <t>Rashodi za radnike</t>
  </si>
  <si>
    <t>42</t>
  </si>
  <si>
    <t xml:space="preserve">Materijalni rashodi </t>
  </si>
  <si>
    <t>43</t>
  </si>
  <si>
    <t>Rashodi amortizacije</t>
  </si>
  <si>
    <t>44</t>
  </si>
  <si>
    <t xml:space="preserve">Financijski rashodi </t>
  </si>
  <si>
    <t>45</t>
  </si>
  <si>
    <t xml:space="preserve">Donacije </t>
  </si>
  <si>
    <t>46</t>
  </si>
  <si>
    <t xml:space="preserve">Ostali rashodi </t>
  </si>
  <si>
    <t>47</t>
  </si>
  <si>
    <t xml:space="preserve">Rashodi vezani uz financiranje povezanih neprofitnih organizacija </t>
  </si>
  <si>
    <t>DODATNI PODACI</t>
  </si>
  <si>
    <t>Prosječan broj radnika na osnovi stanja krajem izvještajnog razdoblja (cijeli broj)</t>
  </si>
  <si>
    <t>Prosječan broj radnika na osnovi sati rada (cijeli broj)</t>
  </si>
  <si>
    <t>Broj volontera</t>
  </si>
  <si>
    <t>Broj sati volontiranja</t>
  </si>
  <si>
    <t>3311</t>
  </si>
  <si>
    <t xml:space="preserve">Prihodi po posebnim propisima iz proračuna </t>
  </si>
  <si>
    <t>412</t>
  </si>
  <si>
    <t>Ostali rashodi za radnike</t>
  </si>
  <si>
    <t>413</t>
  </si>
  <si>
    <t xml:space="preserve">Doprinosi na plaće </t>
  </si>
  <si>
    <t>4211</t>
  </si>
  <si>
    <t>Službena putovanja</t>
  </si>
  <si>
    <t>4212</t>
  </si>
  <si>
    <t>Naknade za prijevoz, za rad na terenu i odvojeni život</t>
  </si>
  <si>
    <t>422</t>
  </si>
  <si>
    <t>Naknade članovima u predstavničkim i izvršnim tijelima, povjerenstvima i slično</t>
  </si>
  <si>
    <t>423</t>
  </si>
  <si>
    <t>Naknade volonterima</t>
  </si>
  <si>
    <t>424</t>
  </si>
  <si>
    <t>Naknade ostalim osobama izvan radnog odnosa</t>
  </si>
  <si>
    <t>4241</t>
  </si>
  <si>
    <t>Naknade za obavljanje aktivnosti</t>
  </si>
  <si>
    <t>425</t>
  </si>
  <si>
    <t xml:space="preserve">Rashodi za usluge </t>
  </si>
  <si>
    <t>4257</t>
  </si>
  <si>
    <t>Intelektualne i osobne usluge</t>
  </si>
  <si>
    <t>426</t>
  </si>
  <si>
    <t>Rashodi za materijal i energiju</t>
  </si>
  <si>
    <t>4291</t>
  </si>
  <si>
    <t>Premije osiguranja</t>
  </si>
  <si>
    <t>4292</t>
  </si>
  <si>
    <t>Reprezentacija</t>
  </si>
  <si>
    <t>4293</t>
  </si>
  <si>
    <t>Članarine</t>
  </si>
  <si>
    <t>4431</t>
  </si>
  <si>
    <t>Bankarske usluge i usluge platnog prometa</t>
  </si>
  <si>
    <t>4512</t>
  </si>
  <si>
    <t>Stipendije</t>
  </si>
  <si>
    <t>452</t>
  </si>
  <si>
    <t>Kapitalne donacije</t>
  </si>
  <si>
    <t>4623</t>
  </si>
  <si>
    <t>Rashodi za ostala porezna davanja</t>
  </si>
  <si>
    <t>Opis stavke</t>
  </si>
  <si>
    <t>Zakonski predstavnik</t>
  </si>
  <si>
    <t>Adresa e-pošte:</t>
  </si>
  <si>
    <t>Prihodi od prodaje roba i pružanja usluga (gospodarska djelatnost)</t>
  </si>
  <si>
    <t>41111</t>
  </si>
  <si>
    <t>Ukupno prihodi</t>
  </si>
  <si>
    <t>Ukupno rashodi</t>
  </si>
  <si>
    <t>Višak p/r</t>
  </si>
  <si>
    <t>43110</t>
  </si>
  <si>
    <t>Amortizacija do propisanih stopa</t>
  </si>
  <si>
    <t>2</t>
  </si>
  <si>
    <t>Obveze</t>
  </si>
  <si>
    <t>26</t>
  </si>
  <si>
    <t>Obveze za zajmove</t>
  </si>
  <si>
    <t xml:space="preserve">Prihodi </t>
  </si>
  <si>
    <t xml:space="preserve">Rashodi </t>
  </si>
  <si>
    <t>5</t>
  </si>
  <si>
    <t>Rezultat poslovanja</t>
  </si>
  <si>
    <t>52</t>
  </si>
  <si>
    <t>Višak prihoda iz prethodnog razdoblja</t>
  </si>
  <si>
    <t>2611</t>
  </si>
  <si>
    <t>Obveze za zajmove u zemlji</t>
  </si>
  <si>
    <t xml:space="preserve">Plaće </t>
  </si>
  <si>
    <t xml:space="preserve">Kontrolni zbroj </t>
  </si>
  <si>
    <t>Ukupno obveze</t>
  </si>
  <si>
    <t>Ukupno višak prihoda iz prethodnog razdoblja</t>
  </si>
  <si>
    <t xml:space="preserve">     2</t>
  </si>
  <si>
    <t xml:space="preserve">     3</t>
  </si>
  <si>
    <t xml:space="preserve">    4</t>
  </si>
  <si>
    <t xml:space="preserve">    5</t>
  </si>
  <si>
    <t>info@lagvuka-dunav.hr</t>
  </si>
  <si>
    <t>DAVOR TUBANJSKI</t>
  </si>
  <si>
    <t>GOSPODARSKA ZONA ANTUNOVAC 23</t>
  </si>
  <si>
    <t>38</t>
  </si>
  <si>
    <t>ZA 2023. GODINU</t>
  </si>
  <si>
    <t>za razdoblje 1. siječnja do 31. prosinca 2023.</t>
  </si>
  <si>
    <t xml:space="preserve">Plan za 1. 1.2023,.  - 31.12.2023. </t>
  </si>
  <si>
    <t xml:space="preserve">Plan za 1. 1.2023.  - 31.12.2023. </t>
  </si>
  <si>
    <t xml:space="preserve"> FINANCIJSKI PLAN</t>
  </si>
  <si>
    <t>iznosi u eurima, bez lipa</t>
  </si>
  <si>
    <t>ČEPIN</t>
  </si>
  <si>
    <t>ERDUT</t>
  </si>
  <si>
    <t>ERNESTINOVO</t>
  </si>
  <si>
    <t>ŠODOLOVCI</t>
  </si>
  <si>
    <t>VLADISLAVCI</t>
  </si>
  <si>
    <t>VUKA</t>
  </si>
  <si>
    <t>VIŠNJEVAC</t>
  </si>
  <si>
    <t>TENJA</t>
  </si>
  <si>
    <t>SARVAŠ</t>
  </si>
  <si>
    <t>JOSIPOVAC</t>
  </si>
  <si>
    <t>BRIJEST</t>
  </si>
  <si>
    <t>KLISA</t>
  </si>
  <si>
    <t>EUR</t>
  </si>
  <si>
    <t>HRK</t>
  </si>
  <si>
    <t xml:space="preserve">32 - Prihodi od članarina i članskih doprinosa </t>
  </si>
  <si>
    <t>BR. STAN.</t>
  </si>
  <si>
    <t>JLS</t>
  </si>
  <si>
    <t>36 - Ostali prihodi</t>
  </si>
  <si>
    <t>ZZI 21</t>
  </si>
  <si>
    <t>ZZI 22</t>
  </si>
  <si>
    <t>ZZI 23</t>
  </si>
  <si>
    <t>ZZI 24</t>
  </si>
  <si>
    <t>prosinac-veljača</t>
  </si>
  <si>
    <t>ožujak-svibanj</t>
  </si>
  <si>
    <t>lipanj-kolovoz</t>
  </si>
  <si>
    <t>rujan-studeni</t>
  </si>
  <si>
    <t>4257 - intelektualne i osobne usluge</t>
  </si>
  <si>
    <t>UKUPNO</t>
  </si>
  <si>
    <t>4293 - Članarine</t>
  </si>
  <si>
    <t>Leader</t>
  </si>
  <si>
    <t>HMRR</t>
  </si>
  <si>
    <t>426 - Rashodi za materijal i energiju</t>
  </si>
  <si>
    <t>Režije</t>
  </si>
  <si>
    <t>Uredski materijal</t>
  </si>
  <si>
    <t>neto plaća</t>
  </si>
  <si>
    <t>doprinosi na plaće</t>
  </si>
  <si>
    <t>zbroj ZZI-a u 2022. godini (21.,22.,23 i 24. ZZI)</t>
  </si>
  <si>
    <t>Božičnica i Uskrsnica</t>
  </si>
  <si>
    <t>OBŽ - predfinanciranje</t>
  </si>
  <si>
    <t>naknade za prijevoz (350x3x12)</t>
  </si>
  <si>
    <t>režije (24.142,56 kn)+ uredski materijal (1.902,9 kn)</t>
  </si>
  <si>
    <t>iznos putnih naloga i loko vožnji u 2022. godini</t>
  </si>
  <si>
    <t>dodjeljenja sredstva 100 000kn - 1.ZZI 11612kn + trošak revizije 8750 kn</t>
  </si>
  <si>
    <t>2260 HMRR + 8000 LEADER</t>
  </si>
  <si>
    <t>dodijeljenja sredstva - 19.1.1 pripremna pomoć + troškovi revizije = 97138</t>
  </si>
  <si>
    <t>100000-11612+8750=97138</t>
  </si>
  <si>
    <t>Prihodi od provedbe projekta suradnje 19.3.2.</t>
  </si>
  <si>
    <t xml:space="preserve">projekti suradnje 19.3.2. </t>
  </si>
  <si>
    <t>42850 osoba na području LAGa x 3,01kn+članarine fizičkih i pravnih osoba</t>
  </si>
  <si>
    <t>Članarine fizičkih i pravnih osoba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</si>
</sst>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"/>
    <numFmt numFmtId="165" formatCode="00000000"/>
    <numFmt numFmtId="166" formatCode="0000"/>
    <numFmt numFmtId="167" formatCode="#,##0.00\ &quot;kn&quot;"/>
  </numFmts>
  <fonts count="2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10"/>
      <color indexed="16"/>
      <name val="Arial"/>
      <family val="2"/>
      <charset val="238"/>
    </font>
    <font>
      <sz val="10"/>
      <color indexed="56"/>
      <name val="Arial"/>
      <family val="2"/>
      <charset val="238"/>
    </font>
    <font>
      <sz val="8"/>
      <color indexed="22"/>
      <name val="Arial"/>
      <family val="2"/>
      <charset val="238"/>
    </font>
    <font>
      <b/>
      <sz val="8"/>
      <color indexed="22"/>
      <name val="Arial"/>
      <family val="2"/>
      <charset val="238"/>
    </font>
    <font>
      <sz val="8"/>
      <name val="Arial"/>
      <family val="2"/>
      <charset val="238"/>
    </font>
    <font>
      <b/>
      <sz val="8"/>
      <color indexed="56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8"/>
      <color indexed="9"/>
      <name val="Arial"/>
      <family val="2"/>
      <charset val="238"/>
    </font>
    <font>
      <sz val="10"/>
      <color indexed="8"/>
      <name val="MS Sans Serif"/>
      <charset val="238"/>
    </font>
    <font>
      <b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theme="8" tint="-0.49998474074526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206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/>
      </right>
      <top style="thin">
        <color theme="1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8">
    <xf numFmtId="0" fontId="0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1" fillId="0" borderId="0"/>
    <xf numFmtId="0" fontId="21" fillId="0" borderId="0"/>
    <xf numFmtId="0" fontId="23" fillId="0" borderId="0" applyNumberFormat="0" applyFill="0" applyBorder="0" applyAlignment="0" applyProtection="0"/>
  </cellStyleXfs>
  <cellXfs count="183">
    <xf numFmtId="0" fontId="0" fillId="0" borderId="0" xfId="0"/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0" xfId="0" applyNumberFormat="1" applyFont="1" applyAlignment="1">
      <alignment horizontal="right" vertical="center" shrinkToFit="1"/>
    </xf>
    <xf numFmtId="165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right" vertical="center" shrinkToFit="1"/>
    </xf>
    <xf numFmtId="0" fontId="8" fillId="0" borderId="0" xfId="0" applyFont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 wrapText="1"/>
    </xf>
    <xf numFmtId="1" fontId="7" fillId="2" borderId="1" xfId="0" applyNumberFormat="1" applyFont="1" applyFill="1" applyBorder="1" applyAlignment="1" applyProtection="1">
      <alignment horizontal="center" vertical="center"/>
      <protection locked="0"/>
    </xf>
    <xf numFmtId="49" fontId="7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vertical="center"/>
    </xf>
    <xf numFmtId="3" fontId="7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166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 vertical="center" wrapText="1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3" fontId="8" fillId="0" borderId="9" xfId="3" applyNumberFormat="1" applyFont="1" applyBorder="1" applyAlignment="1" applyProtection="1">
      <alignment vertical="center" shrinkToFit="1"/>
      <protection locked="0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 applyProtection="1">
      <alignment vertical="center" shrinkToFit="1"/>
      <protection locked="0"/>
    </xf>
    <xf numFmtId="49" fontId="8" fillId="5" borderId="13" xfId="2" applyNumberFormat="1" applyFont="1" applyFill="1" applyBorder="1" applyAlignment="1">
      <alignment horizontal="right" vertical="center" indent="1"/>
    </xf>
    <xf numFmtId="49" fontId="8" fillId="0" borderId="13" xfId="2" applyNumberFormat="1" applyFont="1" applyBorder="1" applyAlignment="1">
      <alignment horizontal="right" vertical="center" indent="1"/>
    </xf>
    <xf numFmtId="3" fontId="8" fillId="0" borderId="14" xfId="0" applyNumberFormat="1" applyFont="1" applyBorder="1" applyAlignment="1" applyProtection="1">
      <alignment vertical="center" shrinkToFit="1"/>
      <protection locked="0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  <protection hidden="1"/>
    </xf>
    <xf numFmtId="0" fontId="14" fillId="3" borderId="14" xfId="0" applyFont="1" applyFill="1" applyBorder="1" applyAlignment="1" applyProtection="1">
      <alignment horizontal="center" vertical="center" wrapText="1"/>
      <protection hidden="1"/>
    </xf>
    <xf numFmtId="49" fontId="8" fillId="0" borderId="15" xfId="2" applyNumberFormat="1" applyFont="1" applyBorder="1" applyAlignment="1">
      <alignment horizontal="left" vertical="center"/>
    </xf>
    <xf numFmtId="3" fontId="8" fillId="2" borderId="17" xfId="0" applyNumberFormat="1" applyFont="1" applyFill="1" applyBorder="1" applyAlignment="1" applyProtection="1">
      <alignment vertical="center" shrinkToFit="1"/>
      <protection hidden="1"/>
    </xf>
    <xf numFmtId="49" fontId="6" fillId="0" borderId="13" xfId="2" applyNumberFormat="1" applyFont="1" applyBorder="1" applyAlignment="1">
      <alignment horizontal="center" vertical="center"/>
    </xf>
    <xf numFmtId="3" fontId="24" fillId="0" borderId="14" xfId="0" applyNumberFormat="1" applyFont="1" applyBorder="1" applyAlignment="1" applyProtection="1">
      <alignment vertical="center" shrinkToFit="1"/>
      <protection locked="0"/>
    </xf>
    <xf numFmtId="3" fontId="24" fillId="0" borderId="9" xfId="3" applyNumberFormat="1" applyFont="1" applyBorder="1" applyAlignment="1" applyProtection="1">
      <alignment vertical="center" shrinkToFi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3" fontId="8" fillId="6" borderId="14" xfId="0" applyNumberFormat="1" applyFont="1" applyFill="1" applyBorder="1" applyAlignment="1" applyProtection="1">
      <alignment vertical="center" shrinkToFit="1"/>
      <protection locked="0"/>
    </xf>
    <xf numFmtId="0" fontId="25" fillId="0" borderId="0" xfId="0" applyFont="1"/>
    <xf numFmtId="0" fontId="25" fillId="7" borderId="0" xfId="0" applyFont="1" applyFill="1" applyAlignment="1">
      <alignment horizontal="center"/>
    </xf>
    <xf numFmtId="0" fontId="25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1" fontId="0" fillId="7" borderId="0" xfId="0" applyNumberFormat="1" applyFill="1" applyAlignment="1">
      <alignment horizontal="center" vertical="center"/>
    </xf>
    <xf numFmtId="1" fontId="25" fillId="7" borderId="0" xfId="0" applyNumberFormat="1" applyFont="1" applyFill="1"/>
    <xf numFmtId="0" fontId="25" fillId="8" borderId="0" xfId="0" applyFont="1" applyFill="1" applyAlignment="1">
      <alignment horizontal="center"/>
    </xf>
    <xf numFmtId="0" fontId="0" fillId="8" borderId="0" xfId="0" applyFill="1"/>
    <xf numFmtId="0" fontId="0" fillId="8" borderId="0" xfId="0" applyFill="1" applyAlignment="1">
      <alignment horizontal="center"/>
    </xf>
    <xf numFmtId="167" fontId="0" fillId="8" borderId="0" xfId="0" applyNumberFormat="1" applyFill="1" applyAlignment="1">
      <alignment horizontal="center"/>
    </xf>
    <xf numFmtId="2" fontId="0" fillId="8" borderId="0" xfId="0" applyNumberFormat="1" applyFill="1" applyAlignment="1">
      <alignment horizontal="center"/>
    </xf>
    <xf numFmtId="0" fontId="0" fillId="9" borderId="0" xfId="0" applyFill="1"/>
    <xf numFmtId="0" fontId="25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167" fontId="0" fillId="10" borderId="0" xfId="0" applyNumberFormat="1" applyFill="1" applyAlignment="1">
      <alignment horizontal="center"/>
    </xf>
    <xf numFmtId="3" fontId="8" fillId="13" borderId="14" xfId="0" applyNumberFormat="1" applyFont="1" applyFill="1" applyBorder="1" applyAlignment="1" applyProtection="1">
      <alignment vertical="center" shrinkToFit="1"/>
      <protection locked="0"/>
    </xf>
    <xf numFmtId="0" fontId="25" fillId="0" borderId="0" xfId="0" applyFont="1" applyAlignment="1">
      <alignment horizontal="center"/>
    </xf>
    <xf numFmtId="49" fontId="8" fillId="14" borderId="13" xfId="2" applyNumberFormat="1" applyFont="1" applyFill="1" applyBorder="1" applyAlignment="1">
      <alignment horizontal="right" vertical="center" indent="1"/>
    </xf>
    <xf numFmtId="3" fontId="24" fillId="14" borderId="9" xfId="3" applyNumberFormat="1" applyFont="1" applyFill="1" applyBorder="1" applyAlignment="1" applyProtection="1">
      <alignment vertical="center" shrinkToFit="1"/>
      <protection locked="0"/>
    </xf>
    <xf numFmtId="3" fontId="8" fillId="14" borderId="14" xfId="0" applyNumberFormat="1" applyFont="1" applyFill="1" applyBorder="1" applyAlignment="1" applyProtection="1">
      <alignment vertical="center" shrinkToFit="1"/>
      <protection locked="0"/>
    </xf>
    <xf numFmtId="3" fontId="24" fillId="14" borderId="14" xfId="0" applyNumberFormat="1" applyFont="1" applyFill="1" applyBorder="1" applyAlignment="1" applyProtection="1">
      <alignment vertical="center" shrinkToFit="1"/>
      <protection locked="0"/>
    </xf>
    <xf numFmtId="49" fontId="8" fillId="6" borderId="13" xfId="2" applyNumberFormat="1" applyFont="1" applyFill="1" applyBorder="1" applyAlignment="1">
      <alignment horizontal="right" vertical="center" indent="1"/>
    </xf>
    <xf numFmtId="3" fontId="8" fillId="6" borderId="9" xfId="3" applyNumberFormat="1" applyFont="1" applyFill="1" applyBorder="1" applyAlignment="1" applyProtection="1">
      <alignment vertical="center" shrinkToFit="1"/>
      <protection locked="0"/>
    </xf>
    <xf numFmtId="3" fontId="24" fillId="6" borderId="9" xfId="3" applyNumberFormat="1" applyFont="1" applyFill="1" applyBorder="1" applyAlignment="1" applyProtection="1">
      <alignment vertical="center" shrinkToFit="1"/>
      <protection locked="0"/>
    </xf>
    <xf numFmtId="3" fontId="22" fillId="6" borderId="14" xfId="0" applyNumberFormat="1" applyFont="1" applyFill="1" applyBorder="1" applyAlignment="1" applyProtection="1">
      <alignment vertical="center" shrinkToFit="1"/>
      <protection locked="0"/>
    </xf>
    <xf numFmtId="3" fontId="24" fillId="6" borderId="14" xfId="0" applyNumberFormat="1" applyFont="1" applyFill="1" applyBorder="1" applyAlignment="1" applyProtection="1">
      <alignment vertical="center" shrinkToFit="1"/>
      <protection locked="0"/>
    </xf>
    <xf numFmtId="49" fontId="22" fillId="6" borderId="13" xfId="2" applyNumberFormat="1" applyFont="1" applyFill="1" applyBorder="1" applyAlignment="1">
      <alignment horizontal="right" vertical="center" indent="1"/>
    </xf>
    <xf numFmtId="49" fontId="8" fillId="12" borderId="13" xfId="2" applyNumberFormat="1" applyFont="1" applyFill="1" applyBorder="1" applyAlignment="1">
      <alignment horizontal="right" vertical="center" indent="1"/>
    </xf>
    <xf numFmtId="3" fontId="8" fillId="12" borderId="14" xfId="0" applyNumberFormat="1" applyFont="1" applyFill="1" applyBorder="1" applyAlignment="1" applyProtection="1">
      <alignment vertical="center" shrinkToFit="1"/>
      <protection locked="0"/>
    </xf>
    <xf numFmtId="49" fontId="22" fillId="12" borderId="13" xfId="2" applyNumberFormat="1" applyFont="1" applyFill="1" applyBorder="1" applyAlignment="1">
      <alignment horizontal="right" vertical="center" indent="1"/>
    </xf>
    <xf numFmtId="3" fontId="22" fillId="12" borderId="14" xfId="0" applyNumberFormat="1" applyFont="1" applyFill="1" applyBorder="1" applyAlignment="1" applyProtection="1">
      <alignment vertical="center" shrinkToFit="1"/>
      <protection locked="0"/>
    </xf>
    <xf numFmtId="3" fontId="8" fillId="0" borderId="14" xfId="0" applyNumberFormat="1" applyFont="1" applyBorder="1" applyAlignment="1" applyProtection="1">
      <alignment vertical="center" shrinkToFit="1"/>
      <protection hidden="1"/>
    </xf>
    <xf numFmtId="49" fontId="6" fillId="0" borderId="13" xfId="2" applyNumberFormat="1" applyFont="1" applyBorder="1" applyAlignment="1">
      <alignment horizontal="right" vertical="center" indent="1"/>
    </xf>
    <xf numFmtId="49" fontId="8" fillId="15" borderId="13" xfId="2" applyNumberFormat="1" applyFont="1" applyFill="1" applyBorder="1" applyAlignment="1">
      <alignment horizontal="right" vertical="center" indent="1"/>
    </xf>
    <xf numFmtId="3" fontId="22" fillId="15" borderId="14" xfId="0" applyNumberFormat="1" applyFont="1" applyFill="1" applyBorder="1" applyAlignment="1" applyProtection="1">
      <alignment vertical="center" shrinkToFit="1"/>
      <protection locked="0"/>
    </xf>
    <xf numFmtId="3" fontId="8" fillId="15" borderId="14" xfId="0" applyNumberFormat="1" applyFont="1" applyFill="1" applyBorder="1" applyAlignment="1" applyProtection="1">
      <alignment vertical="center" shrinkToFit="1"/>
      <protection locked="0"/>
    </xf>
    <xf numFmtId="49" fontId="8" fillId="13" borderId="13" xfId="2" applyNumberFormat="1" applyFont="1" applyFill="1" applyBorder="1" applyAlignment="1">
      <alignment horizontal="right" vertical="center" indent="1"/>
    </xf>
    <xf numFmtId="49" fontId="8" fillId="16" borderId="13" xfId="2" applyNumberFormat="1" applyFont="1" applyFill="1" applyBorder="1" applyAlignment="1">
      <alignment horizontal="right" vertical="center" indent="1"/>
    </xf>
    <xf numFmtId="3" fontId="24" fillId="16" borderId="14" xfId="0" applyNumberFormat="1" applyFont="1" applyFill="1" applyBorder="1" applyAlignment="1" applyProtection="1">
      <alignment vertical="center" shrinkToFit="1"/>
      <protection locked="0"/>
    </xf>
    <xf numFmtId="3" fontId="8" fillId="16" borderId="14" xfId="0" applyNumberFormat="1" applyFont="1" applyFill="1" applyBorder="1" applyAlignment="1" applyProtection="1">
      <alignment vertical="center" shrinkToFit="1"/>
      <protection locked="0"/>
    </xf>
    <xf numFmtId="49" fontId="6" fillId="17" borderId="13" xfId="2" applyNumberFormat="1" applyFont="1" applyFill="1" applyBorder="1" applyAlignment="1">
      <alignment horizontal="right" vertical="center" indent="1"/>
    </xf>
    <xf numFmtId="3" fontId="8" fillId="17" borderId="14" xfId="0" applyNumberFormat="1" applyFont="1" applyFill="1" applyBorder="1" applyAlignment="1" applyProtection="1">
      <alignment vertical="center" shrinkToFit="1"/>
      <protection locked="0"/>
    </xf>
    <xf numFmtId="3" fontId="8" fillId="17" borderId="14" xfId="0" applyNumberFormat="1" applyFont="1" applyFill="1" applyBorder="1" applyAlignment="1" applyProtection="1">
      <alignment vertical="center" shrinkToFit="1"/>
      <protection hidden="1"/>
    </xf>
    <xf numFmtId="49" fontId="8" fillId="17" borderId="13" xfId="2" applyNumberFormat="1" applyFont="1" applyFill="1" applyBorder="1" applyAlignment="1">
      <alignment horizontal="right" vertical="center" indent="1"/>
    </xf>
    <xf numFmtId="167" fontId="0" fillId="0" borderId="0" xfId="0" applyNumberFormat="1" applyAlignment="1">
      <alignment horizontal="center"/>
    </xf>
    <xf numFmtId="0" fontId="25" fillId="11" borderId="0" xfId="0" applyFont="1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167" fontId="0" fillId="11" borderId="0" xfId="0" applyNumberFormat="1" applyFill="1" applyAlignment="1">
      <alignment horizontal="center" vertical="center"/>
    </xf>
    <xf numFmtId="167" fontId="0" fillId="0" borderId="0" xfId="0" applyNumberFormat="1"/>
    <xf numFmtId="3" fontId="8" fillId="18" borderId="14" xfId="0" applyNumberFormat="1" applyFont="1" applyFill="1" applyBorder="1" applyAlignment="1" applyProtection="1">
      <alignment vertical="center" shrinkToFit="1"/>
      <protection hidden="1"/>
    </xf>
    <xf numFmtId="3" fontId="8" fillId="18" borderId="14" xfId="0" applyNumberFormat="1" applyFont="1" applyFill="1" applyBorder="1" applyAlignment="1" applyProtection="1">
      <alignment vertical="center" shrinkToFit="1"/>
      <protection locked="0"/>
    </xf>
    <xf numFmtId="3" fontId="22" fillId="0" borderId="14" xfId="0" applyNumberFormat="1" applyFont="1" applyBorder="1" applyAlignment="1" applyProtection="1">
      <alignment vertical="center" shrinkToFit="1"/>
      <protection locked="0"/>
    </xf>
    <xf numFmtId="49" fontId="22" fillId="0" borderId="13" xfId="2" applyNumberFormat="1" applyFont="1" applyBorder="1" applyAlignment="1">
      <alignment horizontal="right" vertical="center" indent="1"/>
    </xf>
    <xf numFmtId="49" fontId="6" fillId="18" borderId="13" xfId="2" applyNumberFormat="1" applyFont="1" applyFill="1" applyBorder="1" applyAlignment="1">
      <alignment horizontal="right" vertical="center" indent="1"/>
    </xf>
    <xf numFmtId="49" fontId="8" fillId="18" borderId="13" xfId="2" applyNumberFormat="1" applyFont="1" applyFill="1" applyBorder="1" applyAlignment="1">
      <alignment horizontal="right" vertical="center" indent="1"/>
    </xf>
    <xf numFmtId="0" fontId="6" fillId="0" borderId="0" xfId="0" applyFont="1" applyAlignment="1">
      <alignment horizontal="right" vertical="center" shrinkToFit="1"/>
    </xf>
    <xf numFmtId="0" fontId="6" fillId="0" borderId="5" xfId="0" applyFont="1" applyBorder="1" applyAlignment="1">
      <alignment horizontal="right" vertical="center" shrinkToFit="1"/>
    </xf>
    <xf numFmtId="49" fontId="7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2" xfId="7" applyNumberFormat="1" applyFill="1" applyBorder="1" applyAlignment="1" applyProtection="1">
      <alignment horizontal="left" vertical="center" wrapText="1"/>
      <protection locked="0"/>
    </xf>
    <xf numFmtId="0" fontId="14" fillId="3" borderId="9" xfId="1" applyFont="1" applyFill="1" applyBorder="1" applyAlignment="1" applyProtection="1">
      <alignment horizontal="center" vertical="center"/>
      <protection hidden="1"/>
    </xf>
    <xf numFmtId="49" fontId="8" fillId="0" borderId="9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top" wrapText="1"/>
    </xf>
    <xf numFmtId="49" fontId="8" fillId="0" borderId="16" xfId="0" applyNumberFormat="1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49" fontId="22" fillId="0" borderId="9" xfId="0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49" fontId="8" fillId="18" borderId="9" xfId="0" applyNumberFormat="1" applyFont="1" applyFill="1" applyBorder="1" applyAlignment="1">
      <alignment horizontal="left" vertical="center" wrapText="1"/>
    </xf>
    <xf numFmtId="0" fontId="8" fillId="18" borderId="9" xfId="0" applyFont="1" applyFill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49" fontId="22" fillId="0" borderId="9" xfId="0" applyNumberFormat="1" applyFont="1" applyBorder="1" applyAlignment="1">
      <alignment horizontal="left" vertical="top" wrapText="1"/>
    </xf>
    <xf numFmtId="49" fontId="6" fillId="18" borderId="9" xfId="0" applyNumberFormat="1" applyFont="1" applyFill="1" applyBorder="1" applyAlignment="1">
      <alignment horizontal="left" vertical="top" wrapText="1"/>
    </xf>
    <xf numFmtId="0" fontId="14" fillId="3" borderId="9" xfId="1" applyFont="1" applyFill="1" applyBorder="1" applyAlignment="1">
      <alignment horizontal="center" vertical="center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19" xfId="0" applyNumberFormat="1" applyFont="1" applyBorder="1" applyAlignment="1">
      <alignment horizontal="left" vertical="center" wrapText="1"/>
    </xf>
    <xf numFmtId="49" fontId="8" fillId="0" borderId="20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49" fontId="6" fillId="18" borderId="9" xfId="0" applyNumberFormat="1" applyFont="1" applyFill="1" applyBorder="1" applyAlignment="1">
      <alignment horizontal="left" vertical="center" wrapText="1"/>
    </xf>
    <xf numFmtId="0" fontId="6" fillId="18" borderId="9" xfId="0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horizontal="right" vertical="center" shrinkToFit="1"/>
    </xf>
    <xf numFmtId="0" fontId="10" fillId="0" borderId="0" xfId="0" applyFont="1" applyAlignment="1" applyProtection="1">
      <alignment horizontal="left" vertical="top" wrapText="1"/>
      <protection hidden="1"/>
    </xf>
    <xf numFmtId="0" fontId="11" fillId="0" borderId="0" xfId="0" applyFont="1" applyAlignment="1" applyProtection="1">
      <alignment horizontal="left" vertical="top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left"/>
      <protection hidden="1"/>
    </xf>
    <xf numFmtId="0" fontId="14" fillId="3" borderId="11" xfId="1" applyFont="1" applyFill="1" applyBorder="1" applyAlignment="1">
      <alignment horizontal="center" vertical="center"/>
    </xf>
    <xf numFmtId="0" fontId="16" fillId="4" borderId="9" xfId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 applyProtection="1">
      <alignment horizontal="left" vertical="center"/>
      <protection locked="0"/>
    </xf>
    <xf numFmtId="1" fontId="7" fillId="2" borderId="3" xfId="0" applyNumberFormat="1" applyFont="1" applyFill="1" applyBorder="1" applyAlignment="1" applyProtection="1">
      <alignment horizontal="left" vertical="center"/>
      <protection locked="0"/>
    </xf>
    <xf numFmtId="1" fontId="7" fillId="2" borderId="4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0" fillId="0" borderId="6" xfId="0" applyFont="1" applyBorder="1" applyAlignment="1" applyProtection="1">
      <alignment vertical="center" shrinkToFit="1"/>
      <protection hidden="1"/>
    </xf>
    <xf numFmtId="0" fontId="3" fillId="0" borderId="0" xfId="0" applyFont="1" applyAlignment="1" applyProtection="1">
      <alignment vertical="center" shrinkToFit="1"/>
      <protection hidden="1"/>
    </xf>
    <xf numFmtId="0" fontId="4" fillId="0" borderId="7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8" xfId="0" applyFont="1" applyBorder="1" applyProtection="1">
      <protection hidden="1"/>
    </xf>
    <xf numFmtId="0" fontId="4" fillId="0" borderId="2" xfId="0" applyFont="1" applyBorder="1" applyAlignment="1" applyProtection="1">
      <alignment horizontal="center" vertical="top" wrapText="1"/>
      <protection hidden="1"/>
    </xf>
    <xf numFmtId="0" fontId="1" fillId="0" borderId="3" xfId="0" applyFont="1" applyBorder="1" applyAlignment="1" applyProtection="1">
      <alignment horizontal="center" vertical="top" wrapText="1"/>
      <protection hidden="1"/>
    </xf>
    <xf numFmtId="0" fontId="1" fillId="0" borderId="3" xfId="0" applyFont="1" applyBorder="1" applyAlignment="1" applyProtection="1">
      <alignment wrapText="1"/>
      <protection hidden="1"/>
    </xf>
    <xf numFmtId="0" fontId="5" fillId="0" borderId="0" xfId="0" applyFont="1" applyAlignment="1" applyProtection="1">
      <alignment horizontal="center" vertical="top"/>
      <protection hidden="1"/>
    </xf>
    <xf numFmtId="0" fontId="2" fillId="0" borderId="0" xfId="0" applyFont="1" applyAlignment="1" applyProtection="1">
      <alignment horizontal="center" vertical="top"/>
      <protection hidden="1"/>
    </xf>
    <xf numFmtId="0" fontId="8" fillId="0" borderId="0" xfId="0" applyFont="1" applyAlignment="1">
      <alignment horizontal="right" vertical="center" shrinkToFit="1"/>
    </xf>
    <xf numFmtId="0" fontId="0" fillId="0" borderId="3" xfId="0" applyBorder="1" applyAlignment="1" applyProtection="1">
      <alignment vertical="center"/>
      <protection locked="0"/>
    </xf>
    <xf numFmtId="49" fontId="22" fillId="12" borderId="9" xfId="0" applyNumberFormat="1" applyFont="1" applyFill="1" applyBorder="1" applyAlignment="1">
      <alignment horizontal="left" vertical="center" wrapText="1"/>
    </xf>
    <xf numFmtId="49" fontId="8" fillId="15" borderId="9" xfId="0" applyNumberFormat="1" applyFont="1" applyFill="1" applyBorder="1" applyAlignment="1">
      <alignment horizontal="left" vertical="center" wrapText="1"/>
    </xf>
    <xf numFmtId="0" fontId="8" fillId="15" borderId="9" xfId="0" applyFont="1" applyFill="1" applyBorder="1" applyAlignment="1">
      <alignment horizontal="left" vertical="center" wrapText="1"/>
    </xf>
    <xf numFmtId="49" fontId="8" fillId="13" borderId="9" xfId="0" applyNumberFormat="1" applyFont="1" applyFill="1" applyBorder="1" applyAlignment="1">
      <alignment horizontal="left" vertical="center" wrapText="1"/>
    </xf>
    <xf numFmtId="0" fontId="8" fillId="13" borderId="9" xfId="0" applyFont="1" applyFill="1" applyBorder="1" applyAlignment="1">
      <alignment horizontal="left" vertical="center" wrapText="1"/>
    </xf>
    <xf numFmtId="49" fontId="8" fillId="16" borderId="9" xfId="0" applyNumberFormat="1" applyFont="1" applyFill="1" applyBorder="1" applyAlignment="1">
      <alignment horizontal="left" vertical="center" wrapText="1"/>
    </xf>
    <xf numFmtId="0" fontId="8" fillId="16" borderId="9" xfId="0" applyFont="1" applyFill="1" applyBorder="1" applyAlignment="1">
      <alignment horizontal="left" vertical="center" wrapText="1"/>
    </xf>
    <xf numFmtId="49" fontId="8" fillId="17" borderId="9" xfId="0" applyNumberFormat="1" applyFont="1" applyFill="1" applyBorder="1" applyAlignment="1">
      <alignment horizontal="left" vertical="center" wrapText="1"/>
    </xf>
    <xf numFmtId="0" fontId="8" fillId="17" borderId="9" xfId="0" applyFont="1" applyFill="1" applyBorder="1" applyAlignment="1">
      <alignment horizontal="left" vertical="center" wrapText="1"/>
    </xf>
    <xf numFmtId="49" fontId="8" fillId="6" borderId="9" xfId="0" applyNumberFormat="1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49" fontId="22" fillId="6" borderId="9" xfId="0" applyNumberFormat="1" applyFont="1" applyFill="1" applyBorder="1" applyAlignment="1">
      <alignment horizontal="left" vertical="center" wrapText="1"/>
    </xf>
    <xf numFmtId="0" fontId="22" fillId="6" borderId="9" xfId="0" applyFont="1" applyFill="1" applyBorder="1" applyAlignment="1">
      <alignment horizontal="left" vertical="center" wrapText="1"/>
    </xf>
    <xf numFmtId="49" fontId="8" fillId="14" borderId="9" xfId="0" applyNumberFormat="1" applyFont="1" applyFill="1" applyBorder="1" applyAlignment="1">
      <alignment horizontal="left" vertical="center" wrapText="1"/>
    </xf>
    <xf numFmtId="0" fontId="8" fillId="14" borderId="9" xfId="0" applyFont="1" applyFill="1" applyBorder="1" applyAlignment="1">
      <alignment horizontal="left" vertical="center" wrapText="1"/>
    </xf>
    <xf numFmtId="49" fontId="6" fillId="17" borderId="9" xfId="0" applyNumberFormat="1" applyFont="1" applyFill="1" applyBorder="1" applyAlignment="1">
      <alignment horizontal="left" vertical="top" wrapText="1"/>
    </xf>
    <xf numFmtId="49" fontId="8" fillId="12" borderId="9" xfId="0" applyNumberFormat="1" applyFont="1" applyFill="1" applyBorder="1" applyAlignment="1">
      <alignment horizontal="left" vertical="center" wrapText="1"/>
    </xf>
    <xf numFmtId="0" fontId="8" fillId="12" borderId="9" xfId="0" applyFont="1" applyFill="1" applyBorder="1" applyAlignment="1">
      <alignment horizontal="left" vertical="center" wrapText="1"/>
    </xf>
    <xf numFmtId="49" fontId="6" fillId="17" borderId="9" xfId="0" applyNumberFormat="1" applyFont="1" applyFill="1" applyBorder="1" applyAlignment="1">
      <alignment horizontal="left" vertical="center" wrapText="1"/>
    </xf>
    <xf numFmtId="0" fontId="6" fillId="17" borderId="9" xfId="0" applyFont="1" applyFill="1" applyBorder="1" applyAlignment="1">
      <alignment horizontal="left" vertical="center" wrapText="1"/>
    </xf>
    <xf numFmtId="49" fontId="8" fillId="5" borderId="9" xfId="0" applyNumberFormat="1" applyFont="1" applyFill="1" applyBorder="1" applyAlignment="1">
      <alignment horizontal="left" vertical="top" wrapText="1"/>
    </xf>
    <xf numFmtId="0" fontId="25" fillId="0" borderId="0" xfId="0" applyFont="1" applyAlignment="1">
      <alignment horizontal="center"/>
    </xf>
    <xf numFmtId="0" fontId="25" fillId="10" borderId="0" xfId="0" applyFont="1" applyFill="1" applyAlignment="1">
      <alignment horizontal="center"/>
    </xf>
    <xf numFmtId="0" fontId="25" fillId="11" borderId="0" xfId="0" applyFont="1" applyFill="1" applyAlignment="1">
      <alignment horizontal="center" vertical="center"/>
    </xf>
    <xf numFmtId="0" fontId="25" fillId="9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25" fillId="7" borderId="0" xfId="0" applyFont="1" applyFill="1" applyAlignment="1">
      <alignment horizontal="center"/>
    </xf>
    <xf numFmtId="0" fontId="25" fillId="8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5" fillId="7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8">
    <cellStyle name="Hiperveza" xfId="7" builtinId="8"/>
    <cellStyle name="Normal 2" xfId="3" xr:uid="{00000000-0005-0000-0000-000001000000}"/>
    <cellStyle name="Normal_Podaci" xfId="2" xr:uid="{00000000-0005-0000-0000-000002000000}"/>
    <cellStyle name="Normal_Sheet1" xfId="1" xr:uid="{00000000-0005-0000-0000-000003000000}"/>
    <cellStyle name="Normalno" xfId="0" builtinId="0"/>
    <cellStyle name="Normalno 2" xfId="4" xr:uid="{00000000-0005-0000-0000-000005000000}"/>
    <cellStyle name="Normalno 3" xfId="5" xr:uid="{00000000-0005-0000-0000-000006000000}"/>
    <cellStyle name="Obično_Knjiga2" xfId="6" xr:uid="{00000000-0005-0000-0000-000007000000}"/>
  </cellStyles>
  <dxfs count="34"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lagvuka-dunav.hr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lagvuka-dunav.hr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6C000-0A24-4C3B-ADB4-3505417A1674}">
  <sheetPr>
    <pageSetUpPr fitToPage="1"/>
  </sheetPr>
  <dimension ref="A1:H81"/>
  <sheetViews>
    <sheetView zoomScaleNormal="100" workbookViewId="0">
      <selection activeCell="I61" sqref="I61"/>
    </sheetView>
  </sheetViews>
  <sheetFormatPr defaultRowHeight="14.4"/>
  <cols>
    <col min="1" max="1" width="8.6640625" style="4" customWidth="1"/>
    <col min="2" max="2" width="12.6640625" style="4" customWidth="1"/>
    <col min="3" max="3" width="8.6640625" style="4" customWidth="1"/>
    <col min="4" max="4" width="13.88671875" style="4" customWidth="1"/>
    <col min="5" max="5" width="12.6640625" style="4" customWidth="1"/>
    <col min="6" max="6" width="16.21875" style="4" customWidth="1"/>
    <col min="7" max="7" width="23.44140625" style="4" bestFit="1" customWidth="1"/>
    <col min="8" max="8" width="22" bestFit="1" customWidth="1"/>
    <col min="9" max="9" width="60.21875" customWidth="1"/>
  </cols>
  <sheetData>
    <row r="1" spans="1:7" ht="22.8">
      <c r="A1" s="142" t="s">
        <v>126</v>
      </c>
      <c r="B1" s="143"/>
      <c r="C1" s="143"/>
      <c r="D1" s="143"/>
      <c r="E1" s="143"/>
      <c r="F1" s="143"/>
      <c r="G1" s="144"/>
    </row>
    <row r="2" spans="1:7" ht="27" customHeight="1">
      <c r="A2" s="145" t="s">
        <v>122</v>
      </c>
      <c r="B2" s="146"/>
      <c r="C2" s="146"/>
      <c r="D2" s="146"/>
      <c r="E2" s="146"/>
      <c r="F2" s="146"/>
      <c r="G2" s="147"/>
    </row>
    <row r="3" spans="1:7" ht="15.6">
      <c r="A3" s="148" t="s">
        <v>123</v>
      </c>
      <c r="B3" s="149"/>
      <c r="C3" s="149"/>
      <c r="D3" s="149"/>
      <c r="E3" s="149"/>
      <c r="F3" s="149"/>
      <c r="G3" s="149"/>
    </row>
    <row r="4" spans="1:7">
      <c r="A4" s="101" t="s">
        <v>0</v>
      </c>
      <c r="B4" s="101"/>
      <c r="C4" s="1">
        <v>209492</v>
      </c>
      <c r="D4" s="2" t="s">
        <v>1</v>
      </c>
      <c r="E4" s="3">
        <v>2861259</v>
      </c>
      <c r="G4" s="2"/>
    </row>
    <row r="5" spans="1:7">
      <c r="A5" s="6"/>
      <c r="B5" s="6"/>
      <c r="C5" s="7"/>
      <c r="D5" s="7"/>
      <c r="E5" s="8"/>
      <c r="F5" s="8"/>
    </row>
    <row r="6" spans="1:7">
      <c r="A6" s="101" t="s">
        <v>2</v>
      </c>
      <c r="B6" s="150"/>
      <c r="C6" s="135" t="s">
        <v>3</v>
      </c>
      <c r="D6" s="136"/>
      <c r="E6" s="136"/>
      <c r="F6" s="136"/>
      <c r="G6" s="151"/>
    </row>
    <row r="7" spans="1:7">
      <c r="A7" s="9"/>
      <c r="B7" s="9"/>
      <c r="C7" s="7"/>
      <c r="D7" s="7"/>
      <c r="E7" s="8"/>
      <c r="F7" s="8"/>
    </row>
    <row r="8" spans="1:7">
      <c r="A8" s="101" t="s">
        <v>4</v>
      </c>
      <c r="B8" s="101"/>
      <c r="C8" s="10">
        <v>31216</v>
      </c>
      <c r="D8" s="5" t="s">
        <v>5</v>
      </c>
      <c r="E8" s="135" t="s">
        <v>6</v>
      </c>
      <c r="F8" s="136"/>
      <c r="G8" s="11" t="s">
        <v>7</v>
      </c>
    </row>
    <row r="9" spans="1:7">
      <c r="A9" s="12"/>
      <c r="B9" s="13"/>
      <c r="C9" s="7"/>
      <c r="D9" s="7"/>
      <c r="E9" s="7"/>
      <c r="F9" s="7"/>
    </row>
    <row r="10" spans="1:7">
      <c r="A10" s="101" t="s">
        <v>8</v>
      </c>
      <c r="B10" s="101"/>
      <c r="C10" s="135" t="s">
        <v>120</v>
      </c>
      <c r="D10" s="136"/>
      <c r="E10" s="136"/>
      <c r="F10" s="137"/>
    </row>
    <row r="11" spans="1:7">
      <c r="A11" s="9"/>
      <c r="B11" s="9"/>
      <c r="C11" s="7"/>
      <c r="D11" s="7"/>
      <c r="E11" s="7"/>
      <c r="F11" s="7"/>
    </row>
    <row r="12" spans="1:7">
      <c r="A12" s="138" t="s">
        <v>9</v>
      </c>
      <c r="B12" s="139"/>
      <c r="C12" s="15">
        <v>2</v>
      </c>
      <c r="D12" s="140" t="s">
        <v>10</v>
      </c>
      <c r="E12" s="141"/>
      <c r="F12" s="141"/>
      <c r="G12" s="16"/>
    </row>
    <row r="13" spans="1:7">
      <c r="A13" s="9"/>
      <c r="B13" s="12"/>
      <c r="C13" s="17"/>
      <c r="D13" s="14"/>
      <c r="E13" s="14"/>
      <c r="F13" s="14"/>
    </row>
    <row r="14" spans="1:7">
      <c r="A14" s="128" t="s">
        <v>11</v>
      </c>
      <c r="B14" s="128"/>
      <c r="C14" s="18">
        <v>9499</v>
      </c>
      <c r="D14" s="129" t="s">
        <v>12</v>
      </c>
      <c r="E14" s="130"/>
      <c r="F14" s="130"/>
      <c r="G14" s="130"/>
    </row>
    <row r="15" spans="1:7">
      <c r="A15" s="9"/>
      <c r="B15" s="9"/>
      <c r="C15" s="7"/>
      <c r="D15" s="130"/>
      <c r="E15" s="130"/>
      <c r="F15" s="130"/>
      <c r="G15" s="130"/>
    </row>
    <row r="16" spans="1:7">
      <c r="A16" s="19"/>
      <c r="B16" s="19"/>
      <c r="C16" s="20"/>
      <c r="D16" s="20"/>
      <c r="E16" s="20"/>
      <c r="F16" s="20"/>
      <c r="G16" s="21"/>
    </row>
    <row r="17" spans="1:8">
      <c r="A17" s="131"/>
      <c r="B17" s="132"/>
      <c r="C17" s="132"/>
      <c r="G17" s="22" t="s">
        <v>13</v>
      </c>
      <c r="H17" s="22" t="s">
        <v>127</v>
      </c>
    </row>
    <row r="18" spans="1:8">
      <c r="A18" s="21"/>
      <c r="B18" s="21"/>
      <c r="C18" s="21"/>
      <c r="D18" s="21"/>
      <c r="E18" s="21"/>
      <c r="F18" s="21"/>
    </row>
    <row r="19" spans="1:8" ht="20.399999999999999">
      <c r="A19" s="25" t="s">
        <v>14</v>
      </c>
      <c r="B19" s="133" t="s">
        <v>15</v>
      </c>
      <c r="C19" s="133"/>
      <c r="D19" s="133"/>
      <c r="E19" s="133"/>
      <c r="F19" s="133"/>
      <c r="G19" s="26" t="s">
        <v>124</v>
      </c>
      <c r="H19" s="26" t="s">
        <v>124</v>
      </c>
    </row>
    <row r="20" spans="1:8">
      <c r="A20" s="27">
        <v>1</v>
      </c>
      <c r="B20" s="134">
        <v>2</v>
      </c>
      <c r="C20" s="134"/>
      <c r="D20" s="134"/>
      <c r="E20" s="134"/>
      <c r="F20" s="134"/>
      <c r="G20" s="28">
        <v>5</v>
      </c>
      <c r="H20" s="28"/>
    </row>
    <row r="21" spans="1:8" ht="15" customHeight="1">
      <c r="A21" s="99" t="s">
        <v>98</v>
      </c>
      <c r="B21" s="119" t="s">
        <v>99</v>
      </c>
      <c r="C21" s="119"/>
      <c r="D21" s="119"/>
      <c r="E21" s="119"/>
      <c r="F21" s="119"/>
      <c r="G21" s="96">
        <v>90000</v>
      </c>
      <c r="H21" s="96">
        <v>11945</v>
      </c>
    </row>
    <row r="22" spans="1:8" ht="15" customHeight="1">
      <c r="A22" s="31" t="s">
        <v>100</v>
      </c>
      <c r="B22" s="110" t="s">
        <v>101</v>
      </c>
      <c r="C22" s="110"/>
      <c r="D22" s="110"/>
      <c r="E22" s="110"/>
      <c r="F22" s="110"/>
      <c r="G22" s="32">
        <v>90000</v>
      </c>
      <c r="H22" s="32">
        <v>11945</v>
      </c>
    </row>
    <row r="23" spans="1:8">
      <c r="A23" s="99" t="s">
        <v>16</v>
      </c>
      <c r="B23" s="126" t="s">
        <v>102</v>
      </c>
      <c r="C23" s="127"/>
      <c r="D23" s="127"/>
      <c r="E23" s="127"/>
      <c r="F23" s="127"/>
      <c r="G23" s="95">
        <f>SUM(G24:G31)</f>
        <v>771955</v>
      </c>
      <c r="H23" s="95">
        <f>SUM(H24:H31)</f>
        <v>102456</v>
      </c>
    </row>
    <row r="24" spans="1:8">
      <c r="A24" s="31" t="s">
        <v>17</v>
      </c>
      <c r="B24" s="108" t="s">
        <v>91</v>
      </c>
      <c r="C24" s="114"/>
      <c r="D24" s="114"/>
      <c r="E24" s="114"/>
      <c r="F24" s="114"/>
      <c r="G24" s="32">
        <v>0</v>
      </c>
      <c r="H24" s="32">
        <v>0</v>
      </c>
    </row>
    <row r="25" spans="1:8">
      <c r="A25" s="31" t="s">
        <v>18</v>
      </c>
      <c r="B25" s="108" t="s">
        <v>19</v>
      </c>
      <c r="C25" s="114"/>
      <c r="D25" s="114"/>
      <c r="E25" s="114"/>
      <c r="F25" s="114"/>
      <c r="G25" s="24">
        <v>140541</v>
      </c>
      <c r="H25" s="24">
        <v>18653</v>
      </c>
    </row>
    <row r="26" spans="1:8">
      <c r="A26" s="31" t="s">
        <v>20</v>
      </c>
      <c r="B26" s="108" t="s">
        <v>21</v>
      </c>
      <c r="C26" s="114"/>
      <c r="D26" s="114"/>
      <c r="E26" s="114"/>
      <c r="F26" s="114"/>
      <c r="G26" s="32">
        <v>0</v>
      </c>
      <c r="H26" s="32">
        <v>0</v>
      </c>
    </row>
    <row r="27" spans="1:8">
      <c r="A27" s="31" t="s">
        <v>22</v>
      </c>
      <c r="B27" s="108" t="s">
        <v>23</v>
      </c>
      <c r="C27" s="114"/>
      <c r="D27" s="114"/>
      <c r="E27" s="114"/>
      <c r="F27" s="114"/>
      <c r="G27" s="40">
        <v>10</v>
      </c>
      <c r="H27" s="40">
        <v>1</v>
      </c>
    </row>
    <row r="28" spans="1:8">
      <c r="A28" s="31" t="s">
        <v>24</v>
      </c>
      <c r="B28" s="108" t="s">
        <v>25</v>
      </c>
      <c r="C28" s="114"/>
      <c r="D28" s="114"/>
      <c r="E28" s="114"/>
      <c r="F28" s="114"/>
      <c r="G28" s="32">
        <v>0</v>
      </c>
      <c r="H28" s="32">
        <v>0</v>
      </c>
    </row>
    <row r="29" spans="1:8">
      <c r="A29" s="31" t="s">
        <v>26</v>
      </c>
      <c r="B29" s="113" t="s">
        <v>27</v>
      </c>
      <c r="C29" s="117"/>
      <c r="D29" s="117"/>
      <c r="E29" s="117"/>
      <c r="F29" s="117"/>
      <c r="G29" s="41">
        <v>443133</v>
      </c>
      <c r="H29" s="41">
        <v>58814</v>
      </c>
    </row>
    <row r="30" spans="1:8">
      <c r="A30" s="31" t="s">
        <v>28</v>
      </c>
      <c r="B30" s="108" t="s">
        <v>29</v>
      </c>
      <c r="C30" s="114"/>
      <c r="D30" s="114"/>
      <c r="E30" s="114"/>
      <c r="F30" s="114"/>
      <c r="G30" s="32">
        <v>0</v>
      </c>
      <c r="H30" s="32">
        <v>0</v>
      </c>
    </row>
    <row r="31" spans="1:8">
      <c r="A31" s="31" t="s">
        <v>121</v>
      </c>
      <c r="B31" s="121" t="s">
        <v>174</v>
      </c>
      <c r="C31" s="122"/>
      <c r="D31" s="122"/>
      <c r="E31" s="122"/>
      <c r="F31" s="123"/>
      <c r="G31" s="32">
        <v>188271</v>
      </c>
      <c r="H31" s="32">
        <v>24988</v>
      </c>
    </row>
    <row r="32" spans="1:8">
      <c r="A32" s="78" t="s">
        <v>30</v>
      </c>
      <c r="B32" s="124" t="s">
        <v>103</v>
      </c>
      <c r="C32" s="125"/>
      <c r="D32" s="125"/>
      <c r="E32" s="125"/>
      <c r="F32" s="125"/>
      <c r="G32" s="77">
        <f>SUM(G33:G39)</f>
        <v>756248</v>
      </c>
      <c r="H32" s="77">
        <f>SUM(H33:H39)</f>
        <v>100371</v>
      </c>
    </row>
    <row r="33" spans="1:8">
      <c r="A33" s="31" t="s">
        <v>31</v>
      </c>
      <c r="B33" s="108" t="s">
        <v>32</v>
      </c>
      <c r="C33" s="114"/>
      <c r="D33" s="114"/>
      <c r="E33" s="114"/>
      <c r="F33" s="114"/>
      <c r="G33" s="41">
        <f>SUM(G49:G51)</f>
        <v>359150</v>
      </c>
      <c r="H33" s="41">
        <v>47667</v>
      </c>
    </row>
    <row r="34" spans="1:8">
      <c r="A34" s="31" t="s">
        <v>33</v>
      </c>
      <c r="B34" s="108" t="s">
        <v>34</v>
      </c>
      <c r="C34" s="114"/>
      <c r="D34" s="114"/>
      <c r="E34" s="114"/>
      <c r="F34" s="114"/>
      <c r="G34" s="24">
        <f>SUM(G52:G63)</f>
        <v>377098</v>
      </c>
      <c r="H34" s="24">
        <v>50050</v>
      </c>
    </row>
    <row r="35" spans="1:8">
      <c r="A35" s="31" t="s">
        <v>35</v>
      </c>
      <c r="B35" s="108" t="s">
        <v>36</v>
      </c>
      <c r="C35" s="114"/>
      <c r="D35" s="114"/>
      <c r="E35" s="114"/>
      <c r="F35" s="114"/>
      <c r="G35" s="32">
        <f>SUM(G64)</f>
        <v>17000</v>
      </c>
      <c r="H35" s="32">
        <v>2256</v>
      </c>
    </row>
    <row r="36" spans="1:8">
      <c r="A36" s="31" t="s">
        <v>37</v>
      </c>
      <c r="B36" s="108" t="s">
        <v>38</v>
      </c>
      <c r="C36" s="114"/>
      <c r="D36" s="114"/>
      <c r="E36" s="114"/>
      <c r="F36" s="114"/>
      <c r="G36" s="32">
        <f>SUM(G65)</f>
        <v>3000</v>
      </c>
      <c r="H36" s="32">
        <v>398</v>
      </c>
    </row>
    <row r="37" spans="1:8">
      <c r="A37" s="31" t="s">
        <v>39</v>
      </c>
      <c r="B37" s="108" t="s">
        <v>40</v>
      </c>
      <c r="C37" s="114"/>
      <c r="D37" s="114"/>
      <c r="E37" s="114"/>
      <c r="F37" s="114"/>
      <c r="G37" s="32">
        <f>SUM(G67)</f>
        <v>0</v>
      </c>
      <c r="H37" s="32">
        <v>0</v>
      </c>
    </row>
    <row r="38" spans="1:8">
      <c r="A38" s="31" t="s">
        <v>41</v>
      </c>
      <c r="B38" s="108" t="s">
        <v>42</v>
      </c>
      <c r="C38" s="114"/>
      <c r="D38" s="114"/>
      <c r="E38" s="114"/>
      <c r="F38" s="114"/>
      <c r="G38" s="40">
        <f>SUM(G68)</f>
        <v>0</v>
      </c>
      <c r="H38" s="40">
        <v>0</v>
      </c>
    </row>
    <row r="39" spans="1:8">
      <c r="A39" s="31" t="s">
        <v>43</v>
      </c>
      <c r="B39" s="108" t="s">
        <v>44</v>
      </c>
      <c r="C39" s="114"/>
      <c r="D39" s="114"/>
      <c r="E39" s="114"/>
      <c r="F39" s="114"/>
      <c r="G39" s="32">
        <v>0</v>
      </c>
      <c r="H39" s="32">
        <v>0</v>
      </c>
    </row>
    <row r="40" spans="1:8">
      <c r="A40" s="99" t="s">
        <v>104</v>
      </c>
      <c r="B40" s="119" t="s">
        <v>105</v>
      </c>
      <c r="C40" s="119"/>
      <c r="D40" s="119"/>
      <c r="E40" s="119"/>
      <c r="F40" s="119"/>
      <c r="G40" s="96">
        <v>66188</v>
      </c>
      <c r="H40" s="96">
        <v>8785</v>
      </c>
    </row>
    <row r="41" spans="1:8">
      <c r="A41" s="31" t="s">
        <v>106</v>
      </c>
      <c r="B41" s="110" t="s">
        <v>107</v>
      </c>
      <c r="C41" s="110"/>
      <c r="D41" s="110"/>
      <c r="E41" s="110"/>
      <c r="F41" s="110"/>
      <c r="G41" s="32">
        <v>66188</v>
      </c>
      <c r="H41" s="32">
        <v>8785</v>
      </c>
    </row>
    <row r="42" spans="1:8" ht="20.399999999999999">
      <c r="A42" s="33" t="s">
        <v>14</v>
      </c>
      <c r="B42" s="120" t="s">
        <v>45</v>
      </c>
      <c r="C42" s="120"/>
      <c r="D42" s="120"/>
      <c r="E42" s="120"/>
      <c r="F42" s="120"/>
      <c r="G42" s="34" t="s">
        <v>125</v>
      </c>
      <c r="H42" s="34" t="s">
        <v>125</v>
      </c>
    </row>
    <row r="43" spans="1:8" ht="26.25" customHeight="1">
      <c r="A43" s="31"/>
      <c r="B43" s="108" t="s">
        <v>46</v>
      </c>
      <c r="C43" s="114"/>
      <c r="D43" s="114"/>
      <c r="E43" s="114"/>
      <c r="F43" s="114"/>
      <c r="G43" s="32">
        <v>3</v>
      </c>
      <c r="H43" s="32">
        <v>3</v>
      </c>
    </row>
    <row r="44" spans="1:8">
      <c r="A44" s="31"/>
      <c r="B44" s="108" t="s">
        <v>47</v>
      </c>
      <c r="C44" s="114"/>
      <c r="D44" s="114"/>
      <c r="E44" s="114"/>
      <c r="F44" s="114"/>
      <c r="G44" s="32">
        <v>3</v>
      </c>
      <c r="H44" s="32">
        <v>3</v>
      </c>
    </row>
    <row r="45" spans="1:8">
      <c r="A45" s="31"/>
      <c r="B45" s="113" t="s">
        <v>48</v>
      </c>
      <c r="C45" s="117"/>
      <c r="D45" s="117"/>
      <c r="E45" s="117"/>
      <c r="F45" s="117"/>
      <c r="G45" s="32">
        <v>3</v>
      </c>
      <c r="H45" s="32">
        <v>3</v>
      </c>
    </row>
    <row r="46" spans="1:8">
      <c r="A46" s="31"/>
      <c r="B46" s="113" t="s">
        <v>49</v>
      </c>
      <c r="C46" s="117"/>
      <c r="D46" s="117"/>
      <c r="E46" s="117"/>
      <c r="F46" s="117"/>
      <c r="G46" s="32">
        <v>36</v>
      </c>
      <c r="H46" s="32">
        <v>36</v>
      </c>
    </row>
    <row r="47" spans="1:8">
      <c r="A47" s="31" t="s">
        <v>108</v>
      </c>
      <c r="B47" s="118" t="s">
        <v>109</v>
      </c>
      <c r="C47" s="118"/>
      <c r="D47" s="118"/>
      <c r="E47" s="118"/>
      <c r="F47" s="118"/>
      <c r="G47" s="32">
        <v>90000</v>
      </c>
      <c r="H47" s="32">
        <v>11945</v>
      </c>
    </row>
    <row r="48" spans="1:8">
      <c r="A48" s="31" t="s">
        <v>50</v>
      </c>
      <c r="B48" s="108" t="s">
        <v>51</v>
      </c>
      <c r="C48" s="114"/>
      <c r="D48" s="114"/>
      <c r="E48" s="114"/>
      <c r="F48" s="114"/>
      <c r="G48" s="32">
        <v>0</v>
      </c>
      <c r="H48" s="32">
        <v>0</v>
      </c>
    </row>
    <row r="49" spans="1:8">
      <c r="A49" s="31" t="s">
        <v>92</v>
      </c>
      <c r="B49" s="108" t="s">
        <v>110</v>
      </c>
      <c r="C49" s="114"/>
      <c r="D49" s="114"/>
      <c r="E49" s="114"/>
      <c r="F49" s="114"/>
      <c r="G49" s="32">
        <v>328949</v>
      </c>
      <c r="H49" s="32">
        <v>43659</v>
      </c>
    </row>
    <row r="50" spans="1:8">
      <c r="A50" s="31" t="s">
        <v>52</v>
      </c>
      <c r="B50" s="108" t="s">
        <v>53</v>
      </c>
      <c r="C50" s="114"/>
      <c r="D50" s="114"/>
      <c r="E50" s="114"/>
      <c r="F50" s="114"/>
      <c r="G50" s="40">
        <v>5550</v>
      </c>
      <c r="H50" s="40">
        <v>737</v>
      </c>
    </row>
    <row r="51" spans="1:8">
      <c r="A51" s="31" t="s">
        <v>54</v>
      </c>
      <c r="B51" s="108" t="s">
        <v>55</v>
      </c>
      <c r="C51" s="114"/>
      <c r="D51" s="114"/>
      <c r="E51" s="114"/>
      <c r="F51" s="114"/>
      <c r="G51" s="32">
        <v>24651</v>
      </c>
      <c r="H51" s="32">
        <v>3272</v>
      </c>
    </row>
    <row r="52" spans="1:8">
      <c r="A52" s="31" t="s">
        <v>56</v>
      </c>
      <c r="B52" s="108" t="s">
        <v>57</v>
      </c>
      <c r="C52" s="114"/>
      <c r="D52" s="114"/>
      <c r="E52" s="114"/>
      <c r="F52" s="114"/>
      <c r="G52" s="24">
        <v>28000</v>
      </c>
      <c r="H52" s="24">
        <v>3716</v>
      </c>
    </row>
    <row r="53" spans="1:8" ht="16.8" customHeight="1">
      <c r="A53" s="31" t="s">
        <v>58</v>
      </c>
      <c r="B53" s="108" t="s">
        <v>59</v>
      </c>
      <c r="C53" s="114"/>
      <c r="D53" s="114"/>
      <c r="E53" s="114"/>
      <c r="F53" s="114"/>
      <c r="G53" s="32">
        <v>12600</v>
      </c>
      <c r="H53" s="32">
        <v>1672</v>
      </c>
    </row>
    <row r="54" spans="1:8" ht="16.2" customHeight="1">
      <c r="A54" s="31" t="s">
        <v>60</v>
      </c>
      <c r="B54" s="108" t="s">
        <v>61</v>
      </c>
      <c r="C54" s="114"/>
      <c r="D54" s="114"/>
      <c r="E54" s="114"/>
      <c r="F54" s="114"/>
      <c r="G54" s="41">
        <v>2000</v>
      </c>
      <c r="H54" s="41">
        <v>265</v>
      </c>
    </row>
    <row r="55" spans="1:8">
      <c r="A55" s="31" t="s">
        <v>62</v>
      </c>
      <c r="B55" s="108" t="s">
        <v>63</v>
      </c>
      <c r="C55" s="114"/>
      <c r="D55" s="114"/>
      <c r="E55" s="114"/>
      <c r="F55" s="114"/>
      <c r="G55" s="97">
        <v>3000</v>
      </c>
      <c r="H55" s="97">
        <v>398</v>
      </c>
    </row>
    <row r="56" spans="1:8">
      <c r="A56" s="31" t="s">
        <v>64</v>
      </c>
      <c r="B56" s="108" t="s">
        <v>65</v>
      </c>
      <c r="C56" s="114"/>
      <c r="D56" s="114"/>
      <c r="E56" s="114"/>
      <c r="F56" s="114"/>
      <c r="G56" s="41">
        <v>1000</v>
      </c>
      <c r="H56" s="41">
        <v>133</v>
      </c>
    </row>
    <row r="57" spans="1:8">
      <c r="A57" s="31" t="s">
        <v>66</v>
      </c>
      <c r="B57" s="108" t="s">
        <v>67</v>
      </c>
      <c r="C57" s="114"/>
      <c r="D57" s="114"/>
      <c r="E57" s="114"/>
      <c r="F57" s="114"/>
      <c r="G57" s="97">
        <v>2000</v>
      </c>
      <c r="H57" s="97">
        <v>265</v>
      </c>
    </row>
    <row r="58" spans="1:8">
      <c r="A58" s="31" t="s">
        <v>68</v>
      </c>
      <c r="B58" s="108" t="s">
        <v>69</v>
      </c>
      <c r="C58" s="114"/>
      <c r="D58" s="114"/>
      <c r="E58" s="114"/>
      <c r="F58" s="114"/>
      <c r="G58" s="32">
        <v>188271</v>
      </c>
      <c r="H58" s="32">
        <v>24988</v>
      </c>
    </row>
    <row r="59" spans="1:8">
      <c r="A59" s="31" t="s">
        <v>70</v>
      </c>
      <c r="B59" s="108" t="s">
        <v>71</v>
      </c>
      <c r="C59" s="114"/>
      <c r="D59" s="114"/>
      <c r="E59" s="114"/>
      <c r="F59" s="114"/>
      <c r="G59" s="40">
        <v>97138</v>
      </c>
      <c r="H59" s="40">
        <v>12892</v>
      </c>
    </row>
    <row r="60" spans="1:8">
      <c r="A60" s="31" t="s">
        <v>72</v>
      </c>
      <c r="B60" s="108" t="s">
        <v>73</v>
      </c>
      <c r="C60" s="114"/>
      <c r="D60" s="114"/>
      <c r="E60" s="114"/>
      <c r="F60" s="114"/>
      <c r="G60" s="24">
        <v>26045</v>
      </c>
      <c r="H60" s="24">
        <v>3457</v>
      </c>
    </row>
    <row r="61" spans="1:8">
      <c r="A61" s="31" t="s">
        <v>74</v>
      </c>
      <c r="B61" s="108" t="s">
        <v>75</v>
      </c>
      <c r="C61" s="114"/>
      <c r="D61" s="114"/>
      <c r="E61" s="114"/>
      <c r="F61" s="114"/>
      <c r="G61" s="97">
        <v>0</v>
      </c>
      <c r="H61" s="97">
        <v>0</v>
      </c>
    </row>
    <row r="62" spans="1:8">
      <c r="A62" s="31" t="s">
        <v>76</v>
      </c>
      <c r="B62" s="108" t="s">
        <v>77</v>
      </c>
      <c r="C62" s="114"/>
      <c r="D62" s="114"/>
      <c r="E62" s="114"/>
      <c r="F62" s="114"/>
      <c r="G62" s="97">
        <v>6784</v>
      </c>
      <c r="H62" s="97">
        <v>900</v>
      </c>
    </row>
    <row r="63" spans="1:8">
      <c r="A63" s="98" t="s">
        <v>78</v>
      </c>
      <c r="B63" s="113" t="s">
        <v>79</v>
      </c>
      <c r="C63" s="117"/>
      <c r="D63" s="117"/>
      <c r="E63" s="117"/>
      <c r="F63" s="117"/>
      <c r="G63" s="40">
        <v>10260</v>
      </c>
      <c r="H63" s="40">
        <v>1362</v>
      </c>
    </row>
    <row r="64" spans="1:8">
      <c r="A64" s="98" t="s">
        <v>96</v>
      </c>
      <c r="B64" s="113" t="s">
        <v>97</v>
      </c>
      <c r="C64" s="113"/>
      <c r="D64" s="113"/>
      <c r="E64" s="113"/>
      <c r="F64" s="113"/>
      <c r="G64" s="97">
        <v>17000</v>
      </c>
      <c r="H64" s="97">
        <v>2256</v>
      </c>
    </row>
    <row r="65" spans="1:8">
      <c r="A65" s="31" t="s">
        <v>80</v>
      </c>
      <c r="B65" s="108" t="s">
        <v>81</v>
      </c>
      <c r="C65" s="114"/>
      <c r="D65" s="114"/>
      <c r="E65" s="114"/>
      <c r="F65" s="114"/>
      <c r="G65" s="97">
        <v>3000</v>
      </c>
      <c r="H65" s="97">
        <v>398</v>
      </c>
    </row>
    <row r="66" spans="1:8">
      <c r="A66" s="31" t="s">
        <v>82</v>
      </c>
      <c r="B66" s="108" t="s">
        <v>83</v>
      </c>
      <c r="C66" s="114"/>
      <c r="D66" s="114"/>
      <c r="E66" s="114"/>
      <c r="F66" s="114"/>
      <c r="G66" s="32">
        <v>0</v>
      </c>
      <c r="H66" s="32">
        <v>0</v>
      </c>
    </row>
    <row r="67" spans="1:8">
      <c r="A67" s="31" t="s">
        <v>84</v>
      </c>
      <c r="B67" s="108" t="s">
        <v>85</v>
      </c>
      <c r="C67" s="114"/>
      <c r="D67" s="114"/>
      <c r="E67" s="114"/>
      <c r="F67" s="114"/>
      <c r="G67" s="32">
        <v>0</v>
      </c>
      <c r="H67" s="32">
        <v>0</v>
      </c>
    </row>
    <row r="68" spans="1:8">
      <c r="A68" s="31" t="s">
        <v>86</v>
      </c>
      <c r="B68" s="108" t="s">
        <v>87</v>
      </c>
      <c r="C68" s="114"/>
      <c r="D68" s="114"/>
      <c r="E68" s="114"/>
      <c r="F68" s="114"/>
      <c r="G68" s="32">
        <v>0</v>
      </c>
      <c r="H68" s="32">
        <v>0</v>
      </c>
    </row>
    <row r="69" spans="1:8">
      <c r="A69" s="100"/>
      <c r="B69" s="115" t="s">
        <v>111</v>
      </c>
      <c r="C69" s="116"/>
      <c r="D69" s="116"/>
      <c r="E69" s="116"/>
      <c r="F69" s="116"/>
      <c r="G69" s="95">
        <f>SUM(G48:G68)</f>
        <v>756248</v>
      </c>
      <c r="H69" s="95">
        <f>SUM(H49:H68)</f>
        <v>100370</v>
      </c>
    </row>
    <row r="70" spans="1:8" ht="20.399999999999999">
      <c r="A70" s="35" t="s">
        <v>14</v>
      </c>
      <c r="B70" s="107" t="s">
        <v>88</v>
      </c>
      <c r="C70" s="107"/>
      <c r="D70" s="107"/>
      <c r="E70" s="107"/>
      <c r="F70" s="107"/>
      <c r="G70" s="36" t="s">
        <v>125</v>
      </c>
      <c r="H70" s="36" t="s">
        <v>125</v>
      </c>
    </row>
    <row r="71" spans="1:8">
      <c r="A71" s="39" t="s">
        <v>114</v>
      </c>
      <c r="B71" s="108" t="s">
        <v>112</v>
      </c>
      <c r="C71" s="109"/>
      <c r="D71" s="109"/>
      <c r="E71" s="109"/>
      <c r="F71" s="109"/>
      <c r="G71" s="32">
        <f>SUM(G21)</f>
        <v>90000</v>
      </c>
      <c r="H71" s="32">
        <f>SUM(H21)</f>
        <v>11945</v>
      </c>
    </row>
    <row r="72" spans="1:8">
      <c r="A72" s="39" t="s">
        <v>115</v>
      </c>
      <c r="B72" s="110" t="s">
        <v>93</v>
      </c>
      <c r="C72" s="110"/>
      <c r="D72" s="110"/>
      <c r="E72" s="110"/>
      <c r="F72" s="110"/>
      <c r="G72" s="32">
        <f>SUM(G23)</f>
        <v>771955</v>
      </c>
      <c r="H72" s="32">
        <f>SUM(H23)</f>
        <v>102456</v>
      </c>
    </row>
    <row r="73" spans="1:8" ht="16.5" customHeight="1">
      <c r="A73" s="39" t="s">
        <v>116</v>
      </c>
      <c r="B73" s="108" t="s">
        <v>94</v>
      </c>
      <c r="C73" s="108"/>
      <c r="D73" s="108"/>
      <c r="E73" s="108"/>
      <c r="F73" s="108"/>
      <c r="G73" s="32">
        <f>SUM(G32)</f>
        <v>756248</v>
      </c>
      <c r="H73" s="32">
        <f>SUM(H32)</f>
        <v>100371</v>
      </c>
    </row>
    <row r="74" spans="1:8" ht="15.75" customHeight="1">
      <c r="A74" s="39" t="s">
        <v>117</v>
      </c>
      <c r="B74" s="110" t="s">
        <v>113</v>
      </c>
      <c r="C74" s="110"/>
      <c r="D74" s="110"/>
      <c r="E74" s="110"/>
      <c r="F74" s="110"/>
      <c r="G74" s="32">
        <f>SUM(G40)</f>
        <v>66188</v>
      </c>
      <c r="H74" s="32">
        <f>SUM(H40)</f>
        <v>8785</v>
      </c>
    </row>
    <row r="75" spans="1:8">
      <c r="A75" s="37"/>
      <c r="B75" s="111" t="s">
        <v>95</v>
      </c>
      <c r="C75" s="112"/>
      <c r="D75" s="112"/>
      <c r="E75" s="112"/>
      <c r="F75" s="112"/>
      <c r="G75" s="38">
        <f>G72-G73</f>
        <v>15707</v>
      </c>
      <c r="H75" s="38">
        <f>H72-H73</f>
        <v>2085</v>
      </c>
    </row>
    <row r="76" spans="1:8">
      <c r="H76" s="4"/>
    </row>
    <row r="77" spans="1:8">
      <c r="H77" s="4"/>
    </row>
    <row r="78" spans="1:8">
      <c r="A78" s="101" t="s">
        <v>89</v>
      </c>
      <c r="B78" s="102"/>
      <c r="C78" s="103" t="s">
        <v>119</v>
      </c>
      <c r="D78" s="104"/>
      <c r="E78" s="105"/>
      <c r="G78" s="23"/>
      <c r="H78" s="23"/>
    </row>
    <row r="81" spans="1:5">
      <c r="A81" s="101" t="s">
        <v>90</v>
      </c>
      <c r="B81" s="102"/>
      <c r="C81" s="106" t="s">
        <v>118</v>
      </c>
      <c r="D81" s="104"/>
      <c r="E81" s="105"/>
    </row>
  </sheetData>
  <mergeCells count="76">
    <mergeCell ref="A1:G1"/>
    <mergeCell ref="A2:G2"/>
    <mergeCell ref="A3:G3"/>
    <mergeCell ref="A4:B4"/>
    <mergeCell ref="A6:B6"/>
    <mergeCell ref="C6:G6"/>
    <mergeCell ref="B21:F21"/>
    <mergeCell ref="A8:B8"/>
    <mergeCell ref="E8:F8"/>
    <mergeCell ref="A10:B10"/>
    <mergeCell ref="C10:F10"/>
    <mergeCell ref="A12:B12"/>
    <mergeCell ref="D12:F12"/>
    <mergeCell ref="A14:B14"/>
    <mergeCell ref="D14:G15"/>
    <mergeCell ref="A17:C17"/>
    <mergeCell ref="B19:F19"/>
    <mergeCell ref="B20:F20"/>
    <mergeCell ref="B33:F33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45:F45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57:F57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69:F69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A78:B78"/>
    <mergeCell ref="C78:E78"/>
    <mergeCell ref="A81:B81"/>
    <mergeCell ref="C81:E81"/>
    <mergeCell ref="B70:F70"/>
    <mergeCell ref="B71:F71"/>
    <mergeCell ref="B72:F72"/>
    <mergeCell ref="B73:F73"/>
    <mergeCell ref="B74:F74"/>
    <mergeCell ref="B75:F75"/>
  </mergeCells>
  <conditionalFormatting sqref="G75:H75">
    <cfRule type="cellIs" dxfId="33" priority="15" stopIfTrue="1" operator="lessThan">
      <formula>0</formula>
    </cfRule>
  </conditionalFormatting>
  <conditionalFormatting sqref="G21:H22 G37:H41 G43:H57 G71:H74 G59:H68">
    <cfRule type="cellIs" dxfId="32" priority="16" stopIfTrue="1" operator="lessThan">
      <formula>0</formula>
    </cfRule>
    <cfRule type="cellIs" dxfId="31" priority="17" stopIfTrue="1" operator="notEqual">
      <formula>ROUND(G21,0)</formula>
    </cfRule>
  </conditionalFormatting>
  <conditionalFormatting sqref="G32:H32 G23:H23">
    <cfRule type="cellIs" dxfId="30" priority="12" stopIfTrue="1" operator="lessThan">
      <formula>0</formula>
    </cfRule>
  </conditionalFormatting>
  <conditionalFormatting sqref="G24:H24 G30:H31 G26:H28 G35:H36">
    <cfRule type="cellIs" dxfId="29" priority="13" stopIfTrue="1" operator="lessThan">
      <formula>0</formula>
    </cfRule>
    <cfRule type="cellIs" dxfId="28" priority="14" stopIfTrue="1" operator="notEqual">
      <formula>ROUND(G24,0)</formula>
    </cfRule>
  </conditionalFormatting>
  <conditionalFormatting sqref="G69:H69">
    <cfRule type="cellIs" dxfId="27" priority="11" stopIfTrue="1" operator="lessThan">
      <formula>0</formula>
    </cfRule>
  </conditionalFormatting>
  <conditionalFormatting sqref="G25:H25">
    <cfRule type="cellIs" dxfId="26" priority="9" stopIfTrue="1" operator="lessThan">
      <formula>0</formula>
    </cfRule>
    <cfRule type="cellIs" dxfId="25" priority="10" stopIfTrue="1" operator="notEqual">
      <formula>ROUND(G25,0)</formula>
    </cfRule>
  </conditionalFormatting>
  <conditionalFormatting sqref="G29:H29">
    <cfRule type="cellIs" dxfId="24" priority="7" stopIfTrue="1" operator="lessThan">
      <formula>0</formula>
    </cfRule>
    <cfRule type="cellIs" dxfId="23" priority="8" stopIfTrue="1" operator="notEqual">
      <formula>ROUND(G29,0)</formula>
    </cfRule>
  </conditionalFormatting>
  <conditionalFormatting sqref="G33:H33">
    <cfRule type="cellIs" dxfId="22" priority="5" stopIfTrue="1" operator="lessThan">
      <formula>0</formula>
    </cfRule>
    <cfRule type="cellIs" dxfId="21" priority="6" stopIfTrue="1" operator="notEqual">
      <formula>ROUND(G33,0)</formula>
    </cfRule>
  </conditionalFormatting>
  <conditionalFormatting sqref="G34:H34">
    <cfRule type="cellIs" dxfId="20" priority="3" stopIfTrue="1" operator="lessThan">
      <formula>0</formula>
    </cfRule>
    <cfRule type="cellIs" dxfId="19" priority="4" stopIfTrue="1" operator="notEqual">
      <formula>ROUND(G34,0)</formula>
    </cfRule>
  </conditionalFormatting>
  <conditionalFormatting sqref="G58:H58">
    <cfRule type="cellIs" dxfId="18" priority="1" stopIfTrue="1" operator="lessThan">
      <formula>0</formula>
    </cfRule>
    <cfRule type="cellIs" dxfId="17" priority="2" stopIfTrue="1" operator="notEqual">
      <formula>ROUND(G58,0)</formula>
    </cfRule>
  </conditionalFormatting>
  <dataValidations count="14">
    <dataValidation type="textLength" operator="equal" allowBlank="1" showErrorMessage="1" errorTitle="Neispravan račun" error="Račun mora biti upisan u IBAN formatu (duljine 21 slovno mjesto, bez razmaka)" sqref="G8 G65543 G131079 G196615 G262151 G327687 G393223 G458759 G524295 G589831 G655367 G720903 G786439 G851975 G917511 G983047" xr:uid="{91D10C83-EA99-411E-AF78-48C0581FAE05}">
      <formula1>21</formula1>
    </dataValidation>
    <dataValidation type="whole" allowBlank="1" showErrorMessage="1" errorTitle="Neispravan RNO" error="RNO mora biti numerička vrijednost. Najmanji RNO je 19, RNO mora biti upisan na 7 znamenaka (s vodećim nulama ako je kraći)." sqref="C4 C65539 C131075 C196611 C262147 C327683 C393219 C458755 C524291 C589827 C655363 C720899 C786435 C851971 C917507 C983043" xr:uid="{8663B46C-7E97-479A-B8A5-D2A0101CF3EB}">
      <formula1>19</formula1>
      <formula2>999999</formula2>
    </dataValidation>
    <dataValidation type="whole" allowBlank="1" showInputMessage="1" showErrorMessage="1" errorTitle="Neispravan unos" error="Poštanski broj mora biti u rangu poštanskih brojeva koji su u primjeni u Republici Hrvatskoj, 10000 do 60000." sqref="C8 C65543 C131079 C196615 C262151 C327687 C393223 C458759 C524295 C589831 C655367 C720903 C786439 C851975 C917511 C983047" xr:uid="{5E03F98E-67C1-4DA7-AE60-7D65EBECFC6A}">
      <formula1>10000</formula1>
      <formula2>60000</formula2>
    </dataValidation>
    <dataValidation type="textLength" allowBlank="1" showErrorMessage="1" errorTitle="Naziv neispravan" error="Naziv korisnika mora imati najmanje 3 a najviše 64 slovnih znakova. Ne upisujte nazive s &quot;navodnicima&quot; i slično." sqref="C6:F6 C65541:F65541 C131077:F131077 C196613:F196613 C262149:F262149 C327685:F327685 C393221:F393221 C458757:F458757 C524293:F524293 C589829:F589829 C655365:F655365 C720901:F720901 C786437:F786437 C851973:F851973 C917509:F917509 C983045:F983045" xr:uid="{900394B6-D3DB-48EA-8CA2-FD7441F62F4A}">
      <formula1>1</formula1>
      <formula2>64</formula2>
    </dataValidation>
    <dataValidation type="textLength" allowBlank="1" showErrorMessage="1" errorTitle="Neispravno mjesto" error="Mjesto mora biti upisano, maksimalno 22 slovna mjesta, ne skraćujte nazive mjesta ako naziv ne prelazi 22 slova (primjer: uvijek pišite SLAVONSKI BROD, ne SL. Brod ili Slav. Brod)." sqref="E8:F8 E65543:F65543 E131079:F131079 E196615:F196615 E262151:F262151 E327687:F327687 E393223:F393223 E458759:F458759 E524295:F524295 E589831:F589831 E655367:F655367 E720903:F720903 E786439:F786439 E851975:F851975 E917511:F917511 E983047:F983047" xr:uid="{217803F0-2666-431D-9449-8604B1E89F55}">
      <formula1>2</formula1>
      <formula2>22</formula2>
    </dataValidation>
    <dataValidation type="whole" allowBlank="1" showErrorMessage="1" errorTitle="Neispravno upisan matični broj" error="Matični broj upisuje se kao brojčana vrijednost (u granicama matičnih brojeva pirmjenjivih u Hrvatskoj). Upisani matični broj prikazat će se na 8 znamenaka (s vodećim nulama) nakon upisa." sqref="E4 E65539 E131075 E196611 E262147 E327683 E393219 E458755 E524291 E589827 E655363 E720899 E786435 E851971 E917507 E983043" xr:uid="{AB6B9B93-39A8-425F-999B-C83907525B81}">
      <formula1>123455</formula1>
      <formula2>80000000</formula2>
    </dataValidation>
    <dataValidation type="textLength" allowBlank="1" showErrorMessage="1" errorTitle="Neispravna adresa" error="Unesite naziv ulice i kućni broj, moraju imati najmanje 3 a najviše 38 slovnih znakova. Ako je naziv ulice toliko dug, skratite ga da stane u 38 slova." sqref="C10:F10 C65545:F65545 C131081:F131081 C196617:F196617 C262153:F262153 C327689:F327689 C393225:F393225 C458761:F458761 C524297:F524297 C589833:F589833 C655369:F655369 C720905:F720905 C786441:F786441 C851977:F851977 C917513:F917513 C983049:F983049" xr:uid="{53B862D7-7C7C-4135-B689-C221965E6768}">
      <formula1>3</formula1>
      <formula2>38</formula2>
    </dataValidation>
    <dataValidation type="textLength" allowBlank="1" showErrorMessage="1" errorTitle="Neispravno ime i prezime osobe" error="Upišite ime i prezime zakonskog predstavnika bez ikakvih titula, funkcija i slično. Dužina teksta zakonskog predstavnika može biti između 6 i 40 slova." sqref="C78:E78 C65613:E65613 C131149:E131149 C196685:E196685 C262221:E262221 C327757:E327757 C393293:E393293 C458829:E458829 C524365:E524365 C589901:E589901 C655437:E655437 C720973:E720973 C786509:E786509 C852045:E852045 C917581:E917581 C983117:E983117" xr:uid="{DAE216BF-0143-4DF3-BC59-3A7F17B24BCE}">
      <formula1>6</formula1>
      <formula2>40</formula2>
    </dataValidation>
    <dataValidation type="textLength" allowBlank="1" showErrorMessage="1" errorTitle="Neispravno ime i prezime osobe" error="Upišite samo jednu osobu za kontaktiranje i jedan broj telefona (obavezno s pozivnim brojem). Dužina teksta osobe za kontaktiranje može biti između 6 i 40 slova." sqref="C65615:E65615 C131151:E131151 C196687:E196687 C262223:E262223 C327759:E327759 C393295:E393295 C458831:E458831 C524367:E524367 C589903:E589903 C655439:E655439 C720975:E720975 C786511:E786511 C852047:E852047 C917583:E917583 C983119:E983119" xr:uid="{20238D44-69E7-4C70-A457-31BD1C1AA6D9}">
      <formula1>6</formula1>
      <formula2>40</formula2>
    </dataValidation>
    <dataValidation type="textLength" allowBlank="1" showErrorMessage="1" errorTitle="Neispravan broj telefona" error="Broj telefona upišite s pozivnim brojem bez ikakvih znakova odvajanja znamenaka (razmak, &quot;/&quot;, &quot;-&quot;). Može biti dužine 7 do 10 znamenaka" sqref="G65615 G131151 G196687 G262223 G327759 G393295 G458831 G524367 G589903 G655439 G720975 G786511 G852047 G917583 G983119 G78:H78 G65613 G131149 G196685 G262221 G327757 G393293 G458829 G524365 G589901 G655437 G720973 G786509 G852045 G917581 G983117" xr:uid="{8722CB4E-B7BB-4317-8809-F9EE78538392}">
      <formula1>7</formula1>
      <formula2>10</formula2>
    </dataValidation>
    <dataValidation type="textLength" allowBlank="1" showErrorMessage="1" errorTitle="Neispravno ime i prezime osobe" error="Upišite ime i prezime zakonskog predstavnika bez ikakvih titula, funkcija i slično. Dužina teksta zakonskog predstavnika može biti između 6 i 40 slova." sqref="C81:E81 C65617:E65617 C131153:E131153 C196689:E196689 C262225:E262225 C327761:E327761 C393297:E393297 C458833:E458833 C524369:E524369 C589905:E589905 C655441:E655441 C720977:E720977 C786513:E786513 C852049:E852049 C917585:E917585 C983121:E983121" xr:uid="{B64639D5-81A6-483E-9E76-D26142661FB1}">
      <formula1>6</formula1>
      <formula2>100</formula2>
    </dataValidation>
    <dataValidation type="whole" operator="greaterThanOrEqual" allowBlank="1" showErrorMessage="1" errorTitle="Nedozvoljen unos" error="Dozvoljen je samo upis pozitivnih cijelih brojeva, ako je iznos nula (tj. nema podatka), upišite nulu" sqref="G43:H69 G21:H41 G65609:G65610 G917525:G917540 G851989:G852004 G786453:G786468 G720917:G720932 G655381:G655396 G589845:G589860 G524309:G524324 G458773:G458788 G393237:G393252 G327701:G327716 G262165:G262180 G196629:G196644 G131093:G131108 G65557:G65572 G983106:G983111 G917570:G917575 G852034:G852039 G786498:G786503 G720962:G720967 G655426:G655431 G589890:G589895 G524354:G524359 G458818:G458823 G393282:G393287 G327746:G327751 G262210:G262215 G196674:G196679 G131138:G131143 G65602:G65607 G983078:G983103 G917542:G917567 G852006:G852031 G786470:G786495 G720934:G720959 G655398:G655423 G589862:G589887 G524326:G524351 G458790:G458815 G393254:G393279 G327718:G327743 G262182:G262207 G196646:G196671 G131110:G131135 G65574:G65599 G983061:G983076 G983113:G983114 G917577:G917578 G852041:G852042 G786505:G786506 G720969:G720970 G655433:G655434 G589897:G589898 G524361:G524362 G458825:G458826 G393289:G393290 G327753:G327754 G262217:G262218 G196681:G196682 G131145:G131146 G71:H75" xr:uid="{FCF008B9-C543-43A3-9EB7-0EE82A7816FD}">
      <formula1>0</formula1>
    </dataValidation>
    <dataValidation type="list" allowBlank="1" showInputMessage="1" showErrorMessage="1" errorTitle="Kriva općina" error="Županija i općina se upisuju šifarski (šifrarnik postojećih općina i pripadajućih županija imate na listu ZupOpc)" sqref="C983051 C12 C917515 C851979 C786443 C720907 C655371 C589835 C524299 C458763 C393227 C327691 C262155 C196619 C131083 C65547" xr:uid="{FE9B71FD-8458-438F-A617-5391F409DE3A}">
      <formula1>#REF!</formula1>
    </dataValidation>
    <dataValidation type="list" allowBlank="1" showInputMessage="1" showErrorMessage="1" errorTitle="Neispravna šifra djelatnosti" error="Šifra djelatnosti koju ste upisali ne postoji u šifrarniku, ispravite unos." sqref="C983053 C14 C917517 C851981 C786445 C720909 C655373 C589837 C524301 C458765 C393229 C327693 C262157 C196621 C131085 C65549" xr:uid="{D88FE4E7-0CA1-4430-AF3A-E94CA92F072B}">
      <formula1>#REF!</formula1>
    </dataValidation>
  </dataValidations>
  <hyperlinks>
    <hyperlink ref="C81" r:id="rId1" xr:uid="{016B74C4-6C87-4CC1-BC0D-38D21DC8A6E4}"/>
  </hyperlinks>
  <pageMargins left="0.7" right="0.7" top="0.75" bottom="0.75" header="0.3" footer="0.3"/>
  <pageSetup paperSize="9" scale="5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F1D5E-8D67-4318-959F-DABF8BFEB918}">
  <sheetPr>
    <pageSetUpPr fitToPage="1"/>
  </sheetPr>
  <dimension ref="A1:I81"/>
  <sheetViews>
    <sheetView tabSelected="1" topLeftCell="A13" zoomScaleNormal="100" workbookViewId="0">
      <selection activeCell="J20" sqref="J20"/>
    </sheetView>
  </sheetViews>
  <sheetFormatPr defaultRowHeight="14.4"/>
  <cols>
    <col min="1" max="1" width="8.6640625" style="4" customWidth="1"/>
    <col min="2" max="2" width="12.6640625" style="4" customWidth="1"/>
    <col min="3" max="3" width="8.6640625" style="4" customWidth="1"/>
    <col min="4" max="4" width="13.88671875" style="4" customWidth="1"/>
    <col min="5" max="5" width="12.6640625" style="4" customWidth="1"/>
    <col min="6" max="6" width="16.21875" style="4" customWidth="1"/>
    <col min="7" max="7" width="23.44140625" style="4" bestFit="1" customWidth="1"/>
    <col min="8" max="8" width="22" bestFit="1" customWidth="1"/>
    <col min="9" max="9" width="60.21875" customWidth="1"/>
  </cols>
  <sheetData>
    <row r="1" spans="1:7" ht="22.8">
      <c r="A1" s="142" t="s">
        <v>126</v>
      </c>
      <c r="B1" s="143"/>
      <c r="C1" s="143"/>
      <c r="D1" s="143"/>
      <c r="E1" s="143"/>
      <c r="F1" s="143"/>
      <c r="G1" s="144"/>
    </row>
    <row r="2" spans="1:7" ht="27" customHeight="1">
      <c r="A2" s="145" t="s">
        <v>122</v>
      </c>
      <c r="B2" s="146"/>
      <c r="C2" s="146"/>
      <c r="D2" s="146"/>
      <c r="E2" s="146"/>
      <c r="F2" s="146"/>
      <c r="G2" s="147"/>
    </row>
    <row r="3" spans="1:7" ht="15.6">
      <c r="A3" s="148" t="s">
        <v>123</v>
      </c>
      <c r="B3" s="149"/>
      <c r="C3" s="149"/>
      <c r="D3" s="149"/>
      <c r="E3" s="149"/>
      <c r="F3" s="149"/>
      <c r="G3" s="149"/>
    </row>
    <row r="4" spans="1:7">
      <c r="A4" s="101" t="s">
        <v>0</v>
      </c>
      <c r="B4" s="101"/>
      <c r="C4" s="1">
        <v>209492</v>
      </c>
      <c r="D4" s="2" t="s">
        <v>1</v>
      </c>
      <c r="E4" s="3">
        <v>2861259</v>
      </c>
      <c r="G4" s="2"/>
    </row>
    <row r="5" spans="1:7">
      <c r="A5" s="6"/>
      <c r="B5" s="6"/>
      <c r="C5" s="7"/>
      <c r="D5" s="7"/>
      <c r="E5" s="8"/>
      <c r="F5" s="8"/>
    </row>
    <row r="6" spans="1:7">
      <c r="A6" s="101" t="s">
        <v>2</v>
      </c>
      <c r="B6" s="150"/>
      <c r="C6" s="135" t="s">
        <v>3</v>
      </c>
      <c r="D6" s="136"/>
      <c r="E6" s="136"/>
      <c r="F6" s="136"/>
      <c r="G6" s="151"/>
    </row>
    <row r="7" spans="1:7">
      <c r="A7" s="9"/>
      <c r="B7" s="9"/>
      <c r="C7" s="7"/>
      <c r="D7" s="7"/>
      <c r="E7" s="8"/>
      <c r="F7" s="8"/>
    </row>
    <row r="8" spans="1:7">
      <c r="A8" s="101" t="s">
        <v>4</v>
      </c>
      <c r="B8" s="101"/>
      <c r="C8" s="10">
        <v>31216</v>
      </c>
      <c r="D8" s="5" t="s">
        <v>5</v>
      </c>
      <c r="E8" s="135" t="s">
        <v>6</v>
      </c>
      <c r="F8" s="136"/>
      <c r="G8" s="11" t="s">
        <v>7</v>
      </c>
    </row>
    <row r="9" spans="1:7">
      <c r="A9" s="12"/>
      <c r="B9" s="13"/>
      <c r="C9" s="7"/>
      <c r="D9" s="7"/>
      <c r="E9" s="7"/>
      <c r="F9" s="7"/>
    </row>
    <row r="10" spans="1:7">
      <c r="A10" s="101" t="s">
        <v>8</v>
      </c>
      <c r="B10" s="101"/>
      <c r="C10" s="135" t="s">
        <v>120</v>
      </c>
      <c r="D10" s="136"/>
      <c r="E10" s="136"/>
      <c r="F10" s="137"/>
    </row>
    <row r="11" spans="1:7">
      <c r="A11" s="9"/>
      <c r="B11" s="9"/>
      <c r="C11" s="7"/>
      <c r="D11" s="7"/>
      <c r="E11" s="7"/>
      <c r="F11" s="7"/>
    </row>
    <row r="12" spans="1:7">
      <c r="A12" s="138" t="s">
        <v>9</v>
      </c>
      <c r="B12" s="139"/>
      <c r="C12" s="15">
        <v>2</v>
      </c>
      <c r="D12" s="140" t="s">
        <v>10</v>
      </c>
      <c r="E12" s="141"/>
      <c r="F12" s="141"/>
      <c r="G12" s="16"/>
    </row>
    <row r="13" spans="1:7">
      <c r="A13" s="9"/>
      <c r="B13" s="12"/>
      <c r="C13" s="17"/>
      <c r="D13" s="14"/>
      <c r="E13" s="14"/>
      <c r="F13" s="14"/>
    </row>
    <row r="14" spans="1:7">
      <c r="A14" s="128" t="s">
        <v>11</v>
      </c>
      <c r="B14" s="128"/>
      <c r="C14" s="18">
        <v>9499</v>
      </c>
      <c r="D14" s="129" t="s">
        <v>12</v>
      </c>
      <c r="E14" s="130"/>
      <c r="F14" s="130"/>
      <c r="G14" s="130"/>
    </row>
    <row r="15" spans="1:7">
      <c r="A15" s="9"/>
      <c r="B15" s="9"/>
      <c r="C15" s="7"/>
      <c r="D15" s="130"/>
      <c r="E15" s="130"/>
      <c r="F15" s="130"/>
      <c r="G15" s="130"/>
    </row>
    <row r="16" spans="1:7">
      <c r="A16" s="19"/>
      <c r="B16" s="19"/>
      <c r="C16" s="20"/>
      <c r="D16" s="20"/>
      <c r="E16" s="20"/>
      <c r="F16" s="20"/>
      <c r="G16" s="21"/>
    </row>
    <row r="17" spans="1:9">
      <c r="A17" s="131"/>
      <c r="B17" s="132"/>
      <c r="C17" s="132"/>
      <c r="G17" s="22" t="s">
        <v>13</v>
      </c>
      <c r="H17" s="22" t="s">
        <v>127</v>
      </c>
    </row>
    <row r="18" spans="1:9">
      <c r="A18" s="21"/>
      <c r="B18" s="21"/>
      <c r="C18" s="21"/>
      <c r="D18" s="21"/>
      <c r="E18" s="21"/>
      <c r="F18" s="21"/>
    </row>
    <row r="19" spans="1:9" ht="20.399999999999999">
      <c r="A19" s="25" t="s">
        <v>14</v>
      </c>
      <c r="B19" s="133" t="s">
        <v>15</v>
      </c>
      <c r="C19" s="133"/>
      <c r="D19" s="133"/>
      <c r="E19" s="133"/>
      <c r="F19" s="133"/>
      <c r="G19" s="26" t="s">
        <v>124</v>
      </c>
      <c r="H19" s="26" t="s">
        <v>124</v>
      </c>
    </row>
    <row r="20" spans="1:9">
      <c r="A20" s="27">
        <v>1</v>
      </c>
      <c r="B20" s="134">
        <v>2</v>
      </c>
      <c r="C20" s="134"/>
      <c r="D20" s="134"/>
      <c r="E20" s="134"/>
      <c r="F20" s="134"/>
      <c r="G20" s="28">
        <v>5</v>
      </c>
      <c r="H20" s="28"/>
    </row>
    <row r="21" spans="1:9" ht="15" customHeight="1">
      <c r="A21" s="86" t="s">
        <v>98</v>
      </c>
      <c r="B21" s="167" t="s">
        <v>99</v>
      </c>
      <c r="C21" s="167"/>
      <c r="D21" s="167"/>
      <c r="E21" s="167"/>
      <c r="F21" s="167"/>
      <c r="G21" s="87">
        <v>90000</v>
      </c>
      <c r="H21" s="87">
        <v>11945</v>
      </c>
    </row>
    <row r="22" spans="1:9" ht="15" customHeight="1">
      <c r="A22" s="30" t="s">
        <v>100</v>
      </c>
      <c r="B22" s="172" t="s">
        <v>101</v>
      </c>
      <c r="C22" s="172"/>
      <c r="D22" s="172"/>
      <c r="E22" s="172"/>
      <c r="F22" s="172"/>
      <c r="G22" s="29">
        <v>90000</v>
      </c>
      <c r="H22" s="29">
        <v>11945</v>
      </c>
      <c r="I22" t="s">
        <v>166</v>
      </c>
    </row>
    <row r="23" spans="1:9">
      <c r="A23" s="86" t="s">
        <v>16</v>
      </c>
      <c r="B23" s="170" t="s">
        <v>102</v>
      </c>
      <c r="C23" s="171"/>
      <c r="D23" s="171"/>
      <c r="E23" s="171"/>
      <c r="F23" s="171"/>
      <c r="G23" s="88">
        <f>SUM(G24:G31)</f>
        <v>771955</v>
      </c>
      <c r="H23" s="88">
        <f>SUM(H24:H31)</f>
        <v>102456</v>
      </c>
    </row>
    <row r="24" spans="1:9">
      <c r="A24" s="31" t="s">
        <v>17</v>
      </c>
      <c r="B24" s="108" t="s">
        <v>91</v>
      </c>
      <c r="C24" s="114"/>
      <c r="D24" s="114"/>
      <c r="E24" s="114"/>
      <c r="F24" s="114"/>
      <c r="G24" s="32">
        <v>0</v>
      </c>
      <c r="H24" s="32">
        <v>0</v>
      </c>
    </row>
    <row r="25" spans="1:9">
      <c r="A25" s="31" t="s">
        <v>18</v>
      </c>
      <c r="B25" s="108" t="s">
        <v>19</v>
      </c>
      <c r="C25" s="114"/>
      <c r="D25" s="114"/>
      <c r="E25" s="114"/>
      <c r="F25" s="114"/>
      <c r="G25" s="24">
        <v>140541</v>
      </c>
      <c r="H25" s="24">
        <v>18653</v>
      </c>
      <c r="I25" t="s">
        <v>176</v>
      </c>
    </row>
    <row r="26" spans="1:9">
      <c r="A26" s="31" t="s">
        <v>20</v>
      </c>
      <c r="B26" s="108" t="s">
        <v>21</v>
      </c>
      <c r="C26" s="114"/>
      <c r="D26" s="114"/>
      <c r="E26" s="114"/>
      <c r="F26" s="114"/>
      <c r="G26" s="32">
        <v>0</v>
      </c>
      <c r="H26" s="32">
        <v>0</v>
      </c>
    </row>
    <row r="27" spans="1:9">
      <c r="A27" s="31" t="s">
        <v>22</v>
      </c>
      <c r="B27" s="108" t="s">
        <v>23</v>
      </c>
      <c r="C27" s="114"/>
      <c r="D27" s="114"/>
      <c r="E27" s="114"/>
      <c r="F27" s="114"/>
      <c r="G27" s="40">
        <v>10</v>
      </c>
      <c r="H27" s="40">
        <v>1</v>
      </c>
    </row>
    <row r="28" spans="1:9">
      <c r="A28" s="31" t="s">
        <v>24</v>
      </c>
      <c r="B28" s="108" t="s">
        <v>25</v>
      </c>
      <c r="C28" s="114"/>
      <c r="D28" s="114"/>
      <c r="E28" s="114"/>
      <c r="F28" s="114"/>
      <c r="G28" s="32">
        <v>0</v>
      </c>
      <c r="H28" s="32">
        <v>0</v>
      </c>
    </row>
    <row r="29" spans="1:9">
      <c r="A29" s="31" t="s">
        <v>26</v>
      </c>
      <c r="B29" s="113" t="s">
        <v>27</v>
      </c>
      <c r="C29" s="117"/>
      <c r="D29" s="117"/>
      <c r="E29" s="117"/>
      <c r="F29" s="117"/>
      <c r="G29" s="41">
        <v>443133</v>
      </c>
      <c r="H29" s="41">
        <v>58814</v>
      </c>
      <c r="I29" t="s">
        <v>164</v>
      </c>
    </row>
    <row r="30" spans="1:9">
      <c r="A30" s="31" t="s">
        <v>28</v>
      </c>
      <c r="B30" s="108" t="s">
        <v>29</v>
      </c>
      <c r="C30" s="114"/>
      <c r="D30" s="114"/>
      <c r="E30" s="114"/>
      <c r="F30" s="114"/>
      <c r="G30" s="32">
        <v>0</v>
      </c>
      <c r="H30" s="32">
        <v>0</v>
      </c>
    </row>
    <row r="31" spans="1:9">
      <c r="A31" s="31" t="s">
        <v>121</v>
      </c>
      <c r="B31" s="121" t="s">
        <v>174</v>
      </c>
      <c r="C31" s="122"/>
      <c r="D31" s="122"/>
      <c r="E31" s="122"/>
      <c r="F31" s="123"/>
      <c r="G31" s="32">
        <v>188271</v>
      </c>
      <c r="H31" s="32">
        <v>24988</v>
      </c>
      <c r="I31" t="s">
        <v>175</v>
      </c>
    </row>
    <row r="32" spans="1:9">
      <c r="A32" s="86" t="s">
        <v>30</v>
      </c>
      <c r="B32" s="170" t="s">
        <v>103</v>
      </c>
      <c r="C32" s="171"/>
      <c r="D32" s="171"/>
      <c r="E32" s="171"/>
      <c r="F32" s="171"/>
      <c r="G32" s="88">
        <f>SUM(G33:G39)</f>
        <v>756248</v>
      </c>
      <c r="H32" s="88">
        <f>SUM(H33:H39)</f>
        <v>100371</v>
      </c>
    </row>
    <row r="33" spans="1:9">
      <c r="A33" s="63" t="s">
        <v>31</v>
      </c>
      <c r="B33" s="165" t="s">
        <v>32</v>
      </c>
      <c r="C33" s="166"/>
      <c r="D33" s="166"/>
      <c r="E33" s="166"/>
      <c r="F33" s="166"/>
      <c r="G33" s="64">
        <f>SUM(G49:G51)</f>
        <v>359150</v>
      </c>
      <c r="H33" s="64">
        <v>47667</v>
      </c>
    </row>
    <row r="34" spans="1:9">
      <c r="A34" s="67" t="s">
        <v>33</v>
      </c>
      <c r="B34" s="161" t="s">
        <v>34</v>
      </c>
      <c r="C34" s="162"/>
      <c r="D34" s="162"/>
      <c r="E34" s="162"/>
      <c r="F34" s="162"/>
      <c r="G34" s="68">
        <f>SUM(G52:G63)</f>
        <v>377098</v>
      </c>
      <c r="H34" s="68">
        <v>50050</v>
      </c>
    </row>
    <row r="35" spans="1:9">
      <c r="A35" s="73" t="s">
        <v>35</v>
      </c>
      <c r="B35" s="168" t="s">
        <v>36</v>
      </c>
      <c r="C35" s="169"/>
      <c r="D35" s="169"/>
      <c r="E35" s="169"/>
      <c r="F35" s="169"/>
      <c r="G35" s="74">
        <f>SUM(G64)</f>
        <v>17000</v>
      </c>
      <c r="H35" s="74">
        <v>2256</v>
      </c>
    </row>
    <row r="36" spans="1:9">
      <c r="A36" s="79" t="s">
        <v>37</v>
      </c>
      <c r="B36" s="153" t="s">
        <v>38</v>
      </c>
      <c r="C36" s="154"/>
      <c r="D36" s="154"/>
      <c r="E36" s="154"/>
      <c r="F36" s="154"/>
      <c r="G36" s="81">
        <f>SUM(G65)</f>
        <v>3000</v>
      </c>
      <c r="H36" s="81">
        <v>398</v>
      </c>
    </row>
    <row r="37" spans="1:9">
      <c r="A37" s="82" t="s">
        <v>39</v>
      </c>
      <c r="B37" s="155" t="s">
        <v>40</v>
      </c>
      <c r="C37" s="156"/>
      <c r="D37" s="156"/>
      <c r="E37" s="156"/>
      <c r="F37" s="156"/>
      <c r="G37" s="61">
        <f>SUM(G67)</f>
        <v>0</v>
      </c>
      <c r="H37" s="61">
        <v>0</v>
      </c>
    </row>
    <row r="38" spans="1:9">
      <c r="A38" s="83" t="s">
        <v>41</v>
      </c>
      <c r="B38" s="157" t="s">
        <v>42</v>
      </c>
      <c r="C38" s="158"/>
      <c r="D38" s="158"/>
      <c r="E38" s="158"/>
      <c r="F38" s="158"/>
      <c r="G38" s="84">
        <f>SUM(G68)</f>
        <v>0</v>
      </c>
      <c r="H38" s="84">
        <v>0</v>
      </c>
    </row>
    <row r="39" spans="1:9">
      <c r="A39" s="31" t="s">
        <v>43</v>
      </c>
      <c r="B39" s="108" t="s">
        <v>44</v>
      </c>
      <c r="C39" s="114"/>
      <c r="D39" s="114"/>
      <c r="E39" s="114"/>
      <c r="F39" s="114"/>
      <c r="G39" s="32">
        <v>0</v>
      </c>
      <c r="H39" s="32">
        <v>0</v>
      </c>
    </row>
    <row r="40" spans="1:9">
      <c r="A40" s="86" t="s">
        <v>104</v>
      </c>
      <c r="B40" s="167" t="s">
        <v>105</v>
      </c>
      <c r="C40" s="167"/>
      <c r="D40" s="167"/>
      <c r="E40" s="167"/>
      <c r="F40" s="167"/>
      <c r="G40" s="87">
        <v>66188</v>
      </c>
      <c r="H40" s="87">
        <v>8785</v>
      </c>
    </row>
    <row r="41" spans="1:9">
      <c r="A41" s="31" t="s">
        <v>106</v>
      </c>
      <c r="B41" s="110" t="s">
        <v>107</v>
      </c>
      <c r="C41" s="110"/>
      <c r="D41" s="110"/>
      <c r="E41" s="110"/>
      <c r="F41" s="110"/>
      <c r="G41" s="32">
        <v>66188</v>
      </c>
      <c r="H41" s="32">
        <v>8785</v>
      </c>
    </row>
    <row r="42" spans="1:9" ht="20.399999999999999">
      <c r="A42" s="33" t="s">
        <v>14</v>
      </c>
      <c r="B42" s="120" t="s">
        <v>45</v>
      </c>
      <c r="C42" s="120"/>
      <c r="D42" s="120"/>
      <c r="E42" s="120"/>
      <c r="F42" s="120"/>
      <c r="G42" s="34" t="s">
        <v>125</v>
      </c>
      <c r="H42" s="34" t="s">
        <v>125</v>
      </c>
    </row>
    <row r="43" spans="1:9" ht="26.25" customHeight="1">
      <c r="A43" s="31"/>
      <c r="B43" s="108" t="s">
        <v>46</v>
      </c>
      <c r="C43" s="114"/>
      <c r="D43" s="114"/>
      <c r="E43" s="114"/>
      <c r="F43" s="114"/>
      <c r="G43" s="32">
        <v>3</v>
      </c>
      <c r="H43" s="32">
        <v>3</v>
      </c>
    </row>
    <row r="44" spans="1:9">
      <c r="A44" s="31"/>
      <c r="B44" s="108" t="s">
        <v>47</v>
      </c>
      <c r="C44" s="114"/>
      <c r="D44" s="114"/>
      <c r="E44" s="114"/>
      <c r="F44" s="114"/>
      <c r="G44" s="32">
        <v>3</v>
      </c>
      <c r="H44" s="32">
        <v>3</v>
      </c>
    </row>
    <row r="45" spans="1:9">
      <c r="A45" s="31"/>
      <c r="B45" s="113" t="s">
        <v>48</v>
      </c>
      <c r="C45" s="117"/>
      <c r="D45" s="117"/>
      <c r="E45" s="117"/>
      <c r="F45" s="117"/>
      <c r="G45" s="32">
        <v>3</v>
      </c>
      <c r="H45" s="32">
        <v>3</v>
      </c>
    </row>
    <row r="46" spans="1:9">
      <c r="A46" s="31"/>
      <c r="B46" s="113" t="s">
        <v>49</v>
      </c>
      <c r="C46" s="117"/>
      <c r="D46" s="117"/>
      <c r="E46" s="117"/>
      <c r="F46" s="117"/>
      <c r="G46" s="32">
        <v>36</v>
      </c>
      <c r="H46" s="32">
        <v>36</v>
      </c>
    </row>
    <row r="47" spans="1:9">
      <c r="A47" s="31" t="s">
        <v>108</v>
      </c>
      <c r="B47" s="118" t="s">
        <v>109</v>
      </c>
      <c r="C47" s="118"/>
      <c r="D47" s="118"/>
      <c r="E47" s="118"/>
      <c r="F47" s="118"/>
      <c r="G47" s="32">
        <v>90000</v>
      </c>
      <c r="H47" s="32">
        <v>11945</v>
      </c>
      <c r="I47" t="s">
        <v>166</v>
      </c>
    </row>
    <row r="48" spans="1:9">
      <c r="A48" s="31" t="s">
        <v>50</v>
      </c>
      <c r="B48" s="108" t="s">
        <v>51</v>
      </c>
      <c r="C48" s="114"/>
      <c r="D48" s="114"/>
      <c r="E48" s="114"/>
      <c r="F48" s="114"/>
      <c r="G48" s="32">
        <v>0</v>
      </c>
      <c r="H48" s="32">
        <v>0</v>
      </c>
    </row>
    <row r="49" spans="1:9">
      <c r="A49" s="63" t="s">
        <v>92</v>
      </c>
      <c r="B49" s="165" t="s">
        <v>110</v>
      </c>
      <c r="C49" s="166"/>
      <c r="D49" s="166"/>
      <c r="E49" s="166"/>
      <c r="F49" s="166"/>
      <c r="G49" s="65">
        <v>328949</v>
      </c>
      <c r="H49" s="65">
        <v>43659</v>
      </c>
      <c r="I49" t="s">
        <v>162</v>
      </c>
    </row>
    <row r="50" spans="1:9">
      <c r="A50" s="63" t="s">
        <v>52</v>
      </c>
      <c r="B50" s="165" t="s">
        <v>53</v>
      </c>
      <c r="C50" s="166"/>
      <c r="D50" s="166"/>
      <c r="E50" s="166"/>
      <c r="F50" s="166"/>
      <c r="G50" s="66">
        <v>5550</v>
      </c>
      <c r="H50" s="66">
        <v>737</v>
      </c>
      <c r="I50" t="s">
        <v>165</v>
      </c>
    </row>
    <row r="51" spans="1:9">
      <c r="A51" s="63" t="s">
        <v>54</v>
      </c>
      <c r="B51" s="165" t="s">
        <v>55</v>
      </c>
      <c r="C51" s="166"/>
      <c r="D51" s="166"/>
      <c r="E51" s="166"/>
      <c r="F51" s="166"/>
      <c r="G51" s="65">
        <v>24651</v>
      </c>
      <c r="H51" s="65">
        <v>3272</v>
      </c>
      <c r="I51" t="s">
        <v>163</v>
      </c>
    </row>
    <row r="52" spans="1:9">
      <c r="A52" s="67" t="s">
        <v>56</v>
      </c>
      <c r="B52" s="161" t="s">
        <v>57</v>
      </c>
      <c r="C52" s="162"/>
      <c r="D52" s="162"/>
      <c r="E52" s="162"/>
      <c r="F52" s="162"/>
      <c r="G52" s="68">
        <v>28000</v>
      </c>
      <c r="H52" s="68">
        <v>3716</v>
      </c>
      <c r="I52" t="s">
        <v>169</v>
      </c>
    </row>
    <row r="53" spans="1:9" ht="16.8" customHeight="1">
      <c r="A53" s="67" t="s">
        <v>58</v>
      </c>
      <c r="B53" s="161" t="s">
        <v>59</v>
      </c>
      <c r="C53" s="162"/>
      <c r="D53" s="162"/>
      <c r="E53" s="162"/>
      <c r="F53" s="162"/>
      <c r="G53" s="45">
        <v>12600</v>
      </c>
      <c r="H53" s="45">
        <v>1672</v>
      </c>
      <c r="I53" t="s">
        <v>167</v>
      </c>
    </row>
    <row r="54" spans="1:9" ht="16.2" customHeight="1">
      <c r="A54" s="67" t="s">
        <v>60</v>
      </c>
      <c r="B54" s="161" t="s">
        <v>61</v>
      </c>
      <c r="C54" s="162"/>
      <c r="D54" s="162"/>
      <c r="E54" s="162"/>
      <c r="F54" s="162"/>
      <c r="G54" s="69">
        <v>2000</v>
      </c>
      <c r="H54" s="69">
        <v>265</v>
      </c>
    </row>
    <row r="55" spans="1:9">
      <c r="A55" s="67" t="s">
        <v>62</v>
      </c>
      <c r="B55" s="161" t="s">
        <v>63</v>
      </c>
      <c r="C55" s="162"/>
      <c r="D55" s="162"/>
      <c r="E55" s="162"/>
      <c r="F55" s="162"/>
      <c r="G55" s="70">
        <v>3000</v>
      </c>
      <c r="H55" s="70">
        <v>398</v>
      </c>
    </row>
    <row r="56" spans="1:9">
      <c r="A56" s="67" t="s">
        <v>64</v>
      </c>
      <c r="B56" s="161" t="s">
        <v>65</v>
      </c>
      <c r="C56" s="162"/>
      <c r="D56" s="162"/>
      <c r="E56" s="162"/>
      <c r="F56" s="162"/>
      <c r="G56" s="69">
        <v>1000</v>
      </c>
      <c r="H56" s="69">
        <v>133</v>
      </c>
    </row>
    <row r="57" spans="1:9">
      <c r="A57" s="67" t="s">
        <v>66</v>
      </c>
      <c r="B57" s="161" t="s">
        <v>67</v>
      </c>
      <c r="C57" s="162"/>
      <c r="D57" s="162"/>
      <c r="E57" s="162"/>
      <c r="F57" s="162"/>
      <c r="G57" s="70">
        <v>2000</v>
      </c>
      <c r="H57" s="70">
        <v>265</v>
      </c>
    </row>
    <row r="58" spans="1:9">
      <c r="A58" s="67" t="s">
        <v>68</v>
      </c>
      <c r="B58" s="161" t="s">
        <v>69</v>
      </c>
      <c r="C58" s="162"/>
      <c r="D58" s="162"/>
      <c r="E58" s="162"/>
      <c r="F58" s="162"/>
      <c r="G58" s="45">
        <v>188271</v>
      </c>
      <c r="H58" s="45">
        <v>24988</v>
      </c>
      <c r="I58" t="s">
        <v>175</v>
      </c>
    </row>
    <row r="59" spans="1:9">
      <c r="A59" s="67" t="s">
        <v>70</v>
      </c>
      <c r="B59" s="161" t="s">
        <v>71</v>
      </c>
      <c r="C59" s="162"/>
      <c r="D59" s="162"/>
      <c r="E59" s="162"/>
      <c r="F59" s="162"/>
      <c r="G59" s="71">
        <v>97138</v>
      </c>
      <c r="H59" s="71">
        <v>12892</v>
      </c>
      <c r="I59" t="s">
        <v>170</v>
      </c>
    </row>
    <row r="60" spans="1:9">
      <c r="A60" s="67" t="s">
        <v>72</v>
      </c>
      <c r="B60" s="161" t="s">
        <v>73</v>
      </c>
      <c r="C60" s="162"/>
      <c r="D60" s="162"/>
      <c r="E60" s="162"/>
      <c r="F60" s="162"/>
      <c r="G60" s="68">
        <v>26045</v>
      </c>
      <c r="H60" s="68">
        <v>3457</v>
      </c>
      <c r="I60" t="s">
        <v>168</v>
      </c>
    </row>
    <row r="61" spans="1:9">
      <c r="A61" s="67" t="s">
        <v>74</v>
      </c>
      <c r="B61" s="161" t="s">
        <v>75</v>
      </c>
      <c r="C61" s="162"/>
      <c r="D61" s="162"/>
      <c r="E61" s="162"/>
      <c r="F61" s="162"/>
      <c r="G61" s="70">
        <v>0</v>
      </c>
      <c r="H61" s="70">
        <v>0</v>
      </c>
    </row>
    <row r="62" spans="1:9">
      <c r="A62" s="67" t="s">
        <v>76</v>
      </c>
      <c r="B62" s="161" t="s">
        <v>77</v>
      </c>
      <c r="C62" s="162"/>
      <c r="D62" s="162"/>
      <c r="E62" s="162"/>
      <c r="F62" s="162"/>
      <c r="G62" s="70">
        <v>6784</v>
      </c>
      <c r="H62" s="70">
        <v>900</v>
      </c>
    </row>
    <row r="63" spans="1:9">
      <c r="A63" s="72" t="s">
        <v>78</v>
      </c>
      <c r="B63" s="163" t="s">
        <v>79</v>
      </c>
      <c r="C63" s="164"/>
      <c r="D63" s="164"/>
      <c r="E63" s="164"/>
      <c r="F63" s="164"/>
      <c r="G63" s="71">
        <v>10260</v>
      </c>
      <c r="H63" s="71">
        <v>1362</v>
      </c>
      <c r="I63" t="s">
        <v>171</v>
      </c>
    </row>
    <row r="64" spans="1:9">
      <c r="A64" s="75" t="s">
        <v>96</v>
      </c>
      <c r="B64" s="152" t="s">
        <v>97</v>
      </c>
      <c r="C64" s="152"/>
      <c r="D64" s="152"/>
      <c r="E64" s="152"/>
      <c r="F64" s="152"/>
      <c r="G64" s="76">
        <v>17000</v>
      </c>
      <c r="H64" s="76">
        <v>2256</v>
      </c>
    </row>
    <row r="65" spans="1:8">
      <c r="A65" s="79" t="s">
        <v>80</v>
      </c>
      <c r="B65" s="153" t="s">
        <v>81</v>
      </c>
      <c r="C65" s="154"/>
      <c r="D65" s="154"/>
      <c r="E65" s="154"/>
      <c r="F65" s="154"/>
      <c r="G65" s="80">
        <v>3000</v>
      </c>
      <c r="H65" s="80">
        <v>398</v>
      </c>
    </row>
    <row r="66" spans="1:8">
      <c r="A66" s="82" t="s">
        <v>82</v>
      </c>
      <c r="B66" s="155" t="s">
        <v>83</v>
      </c>
      <c r="C66" s="156"/>
      <c r="D66" s="156"/>
      <c r="E66" s="156"/>
      <c r="F66" s="156"/>
      <c r="G66" s="61">
        <v>0</v>
      </c>
      <c r="H66" s="61">
        <v>0</v>
      </c>
    </row>
    <row r="67" spans="1:8">
      <c r="A67" s="82" t="s">
        <v>84</v>
      </c>
      <c r="B67" s="155" t="s">
        <v>85</v>
      </c>
      <c r="C67" s="156"/>
      <c r="D67" s="156"/>
      <c r="E67" s="156"/>
      <c r="F67" s="156"/>
      <c r="G67" s="61">
        <v>0</v>
      </c>
      <c r="H67" s="61">
        <v>0</v>
      </c>
    </row>
    <row r="68" spans="1:8">
      <c r="A68" s="83" t="s">
        <v>86</v>
      </c>
      <c r="B68" s="157" t="s">
        <v>87</v>
      </c>
      <c r="C68" s="158"/>
      <c r="D68" s="158"/>
      <c r="E68" s="158"/>
      <c r="F68" s="158"/>
      <c r="G68" s="85">
        <v>0</v>
      </c>
      <c r="H68" s="85">
        <v>0</v>
      </c>
    </row>
    <row r="69" spans="1:8">
      <c r="A69" s="89"/>
      <c r="B69" s="159" t="s">
        <v>111</v>
      </c>
      <c r="C69" s="160"/>
      <c r="D69" s="160"/>
      <c r="E69" s="160"/>
      <c r="F69" s="160"/>
      <c r="G69" s="88">
        <f>SUM(G48:G68)</f>
        <v>756248</v>
      </c>
      <c r="H69" s="88">
        <f>SUM(H49:H68)</f>
        <v>100370</v>
      </c>
    </row>
    <row r="70" spans="1:8" ht="20.399999999999999">
      <c r="A70" s="35" t="s">
        <v>14</v>
      </c>
      <c r="B70" s="107" t="s">
        <v>88</v>
      </c>
      <c r="C70" s="107"/>
      <c r="D70" s="107"/>
      <c r="E70" s="107"/>
      <c r="F70" s="107"/>
      <c r="G70" s="36" t="s">
        <v>125</v>
      </c>
      <c r="H70" s="36" t="s">
        <v>125</v>
      </c>
    </row>
    <row r="71" spans="1:8">
      <c r="A71" s="39" t="s">
        <v>114</v>
      </c>
      <c r="B71" s="108" t="s">
        <v>112</v>
      </c>
      <c r="C71" s="109"/>
      <c r="D71" s="109"/>
      <c r="E71" s="109"/>
      <c r="F71" s="109"/>
      <c r="G71" s="32">
        <f>SUM(G21)</f>
        <v>90000</v>
      </c>
      <c r="H71" s="32">
        <f>SUM(H21)</f>
        <v>11945</v>
      </c>
    </row>
    <row r="72" spans="1:8">
      <c r="A72" s="39" t="s">
        <v>115</v>
      </c>
      <c r="B72" s="110" t="s">
        <v>93</v>
      </c>
      <c r="C72" s="110"/>
      <c r="D72" s="110"/>
      <c r="E72" s="110"/>
      <c r="F72" s="110"/>
      <c r="G72" s="32">
        <f>SUM(G23)</f>
        <v>771955</v>
      </c>
      <c r="H72" s="32">
        <f>SUM(H23)</f>
        <v>102456</v>
      </c>
    </row>
    <row r="73" spans="1:8" ht="16.5" customHeight="1">
      <c r="A73" s="39" t="s">
        <v>116</v>
      </c>
      <c r="B73" s="108" t="s">
        <v>94</v>
      </c>
      <c r="C73" s="108"/>
      <c r="D73" s="108"/>
      <c r="E73" s="108"/>
      <c r="F73" s="108"/>
      <c r="G73" s="32">
        <f>SUM(G32)</f>
        <v>756248</v>
      </c>
      <c r="H73" s="32">
        <f>SUM(H32)</f>
        <v>100371</v>
      </c>
    </row>
    <row r="74" spans="1:8" ht="15.75" customHeight="1">
      <c r="A74" s="39" t="s">
        <v>117</v>
      </c>
      <c r="B74" s="110" t="s">
        <v>113</v>
      </c>
      <c r="C74" s="110"/>
      <c r="D74" s="110"/>
      <c r="E74" s="110"/>
      <c r="F74" s="110"/>
      <c r="G74" s="32">
        <f>SUM(G40)</f>
        <v>66188</v>
      </c>
      <c r="H74" s="32">
        <f>SUM(H40)</f>
        <v>8785</v>
      </c>
    </row>
    <row r="75" spans="1:8">
      <c r="A75" s="37"/>
      <c r="B75" s="111" t="s">
        <v>95</v>
      </c>
      <c r="C75" s="112"/>
      <c r="D75" s="112"/>
      <c r="E75" s="112"/>
      <c r="F75" s="112"/>
      <c r="G75" s="38">
        <f>G72-G73</f>
        <v>15707</v>
      </c>
      <c r="H75" s="38">
        <f>H72-H73</f>
        <v>2085</v>
      </c>
    </row>
    <row r="76" spans="1:8">
      <c r="H76" s="4"/>
    </row>
    <row r="77" spans="1:8">
      <c r="H77" s="4"/>
    </row>
    <row r="78" spans="1:8">
      <c r="A78" s="101" t="s">
        <v>89</v>
      </c>
      <c r="B78" s="102"/>
      <c r="C78" s="103" t="s">
        <v>119</v>
      </c>
      <c r="D78" s="104"/>
      <c r="E78" s="105"/>
      <c r="G78" s="23"/>
      <c r="H78" s="23"/>
    </row>
    <row r="81" spans="1:5">
      <c r="A81" s="101" t="s">
        <v>90</v>
      </c>
      <c r="B81" s="102"/>
      <c r="C81" s="106" t="s">
        <v>118</v>
      </c>
      <c r="D81" s="104"/>
      <c r="E81" s="105"/>
    </row>
  </sheetData>
  <mergeCells count="76">
    <mergeCell ref="A1:G1"/>
    <mergeCell ref="A2:G2"/>
    <mergeCell ref="A3:G3"/>
    <mergeCell ref="A4:B4"/>
    <mergeCell ref="A6:B6"/>
    <mergeCell ref="C6:G6"/>
    <mergeCell ref="B21:F21"/>
    <mergeCell ref="A8:B8"/>
    <mergeCell ref="E8:F8"/>
    <mergeCell ref="A10:B10"/>
    <mergeCell ref="C10:F10"/>
    <mergeCell ref="A12:B12"/>
    <mergeCell ref="D12:F12"/>
    <mergeCell ref="A14:B14"/>
    <mergeCell ref="D14:G15"/>
    <mergeCell ref="A17:C17"/>
    <mergeCell ref="B19:F19"/>
    <mergeCell ref="B20:F20"/>
    <mergeCell ref="B33:F33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45:F45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57:F57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55:F55"/>
    <mergeCell ref="B56:F56"/>
    <mergeCell ref="B69:F69"/>
    <mergeCell ref="B58:F58"/>
    <mergeCell ref="B59:F59"/>
    <mergeCell ref="B60:F60"/>
    <mergeCell ref="B61:F61"/>
    <mergeCell ref="B62:F62"/>
    <mergeCell ref="B63:F63"/>
    <mergeCell ref="B64:F64"/>
    <mergeCell ref="B65:F65"/>
    <mergeCell ref="B66:F66"/>
    <mergeCell ref="B67:F67"/>
    <mergeCell ref="B68:F68"/>
    <mergeCell ref="A78:B78"/>
    <mergeCell ref="C78:E78"/>
    <mergeCell ref="A81:B81"/>
    <mergeCell ref="C81:E81"/>
    <mergeCell ref="B70:F70"/>
    <mergeCell ref="B71:F71"/>
    <mergeCell ref="B72:F72"/>
    <mergeCell ref="B73:F73"/>
    <mergeCell ref="B74:F74"/>
    <mergeCell ref="B75:F75"/>
  </mergeCells>
  <conditionalFormatting sqref="G75:H75">
    <cfRule type="cellIs" dxfId="16" priority="15" stopIfTrue="1" operator="lessThan">
      <formula>0</formula>
    </cfRule>
  </conditionalFormatting>
  <conditionalFormatting sqref="G21:H22 G37:H41 G43:H57 G71:H74 G59:H68">
    <cfRule type="cellIs" dxfId="15" priority="16" stopIfTrue="1" operator="lessThan">
      <formula>0</formula>
    </cfRule>
    <cfRule type="cellIs" dxfId="14" priority="17" stopIfTrue="1" operator="notEqual">
      <formula>ROUND(G21,0)</formula>
    </cfRule>
  </conditionalFormatting>
  <conditionalFormatting sqref="G32:H32 G23:H23">
    <cfRule type="cellIs" dxfId="13" priority="12" stopIfTrue="1" operator="lessThan">
      <formula>0</formula>
    </cfRule>
  </conditionalFormatting>
  <conditionalFormatting sqref="G24:H24 G30:H31 G26:H28 G35:H36">
    <cfRule type="cellIs" dxfId="12" priority="13" stopIfTrue="1" operator="lessThan">
      <formula>0</formula>
    </cfRule>
    <cfRule type="cellIs" dxfId="11" priority="14" stopIfTrue="1" operator="notEqual">
      <formula>ROUND(G24,0)</formula>
    </cfRule>
  </conditionalFormatting>
  <conditionalFormatting sqref="G69:H69">
    <cfRule type="cellIs" dxfId="10" priority="11" stopIfTrue="1" operator="lessThan">
      <formula>0</formula>
    </cfRule>
  </conditionalFormatting>
  <conditionalFormatting sqref="G25:H25">
    <cfRule type="cellIs" dxfId="9" priority="9" stopIfTrue="1" operator="lessThan">
      <formula>0</formula>
    </cfRule>
    <cfRule type="cellIs" dxfId="8" priority="10" stopIfTrue="1" operator="notEqual">
      <formula>ROUND(G25,0)</formula>
    </cfRule>
  </conditionalFormatting>
  <conditionalFormatting sqref="G29:H29">
    <cfRule type="cellIs" dxfId="7" priority="7" stopIfTrue="1" operator="lessThan">
      <formula>0</formula>
    </cfRule>
    <cfRule type="cellIs" dxfId="6" priority="8" stopIfTrue="1" operator="notEqual">
      <formula>ROUND(G29,0)</formula>
    </cfRule>
  </conditionalFormatting>
  <conditionalFormatting sqref="G33:H33">
    <cfRule type="cellIs" dxfId="5" priority="5" stopIfTrue="1" operator="lessThan">
      <formula>0</formula>
    </cfRule>
    <cfRule type="cellIs" dxfId="4" priority="6" stopIfTrue="1" operator="notEqual">
      <formula>ROUND(G33,0)</formula>
    </cfRule>
  </conditionalFormatting>
  <conditionalFormatting sqref="G34:H34">
    <cfRule type="cellIs" dxfId="3" priority="3" stopIfTrue="1" operator="lessThan">
      <formula>0</formula>
    </cfRule>
    <cfRule type="cellIs" dxfId="2" priority="4" stopIfTrue="1" operator="notEqual">
      <formula>ROUND(G34,0)</formula>
    </cfRule>
  </conditionalFormatting>
  <conditionalFormatting sqref="G58:H58">
    <cfRule type="cellIs" dxfId="1" priority="1" stopIfTrue="1" operator="lessThan">
      <formula>0</formula>
    </cfRule>
    <cfRule type="cellIs" dxfId="0" priority="2" stopIfTrue="1" operator="notEqual">
      <formula>ROUND(G58,0)</formula>
    </cfRule>
  </conditionalFormatting>
  <dataValidations count="14">
    <dataValidation type="list" allowBlank="1" showInputMessage="1" showErrorMessage="1" errorTitle="Neispravna šifra djelatnosti" error="Šifra djelatnosti koju ste upisali ne postoji u šifrarniku, ispravite unos." sqref="C983053 C14 C917517 C851981 C786445 C720909 C655373 C589837 C524301 C458765 C393229 C327693 C262157 C196621 C131085 C65549" xr:uid="{7FE8A55F-14B8-419D-8B5C-0EF76CE10EEE}">
      <formula1>#REF!</formula1>
    </dataValidation>
    <dataValidation type="list" allowBlank="1" showInputMessage="1" showErrorMessage="1" errorTitle="Kriva općina" error="Županija i općina se upisuju šifarski (šifrarnik postojećih općina i pripadajućih županija imate na listu ZupOpc)" sqref="C983051 C12 C917515 C851979 C786443 C720907 C655371 C589835 C524299 C458763 C393227 C327691 C262155 C196619 C131083 C65547" xr:uid="{93E95687-BCCE-4679-837B-A997BBD12F46}">
      <formula1>#REF!</formula1>
    </dataValidation>
    <dataValidation type="whole" operator="greaterThanOrEqual" allowBlank="1" showErrorMessage="1" errorTitle="Nedozvoljen unos" error="Dozvoljen je samo upis pozitivnih cijelih brojeva, ako je iznos nula (tj. nema podatka), upišite nulu" sqref="G43:H69 G21:H41 G65609:G65610 G917525:G917540 G851989:G852004 G786453:G786468 G720917:G720932 G655381:G655396 G589845:G589860 G524309:G524324 G458773:G458788 G393237:G393252 G327701:G327716 G262165:G262180 G196629:G196644 G131093:G131108 G65557:G65572 G983106:G983111 G917570:G917575 G852034:G852039 G786498:G786503 G720962:G720967 G655426:G655431 G589890:G589895 G524354:G524359 G458818:G458823 G393282:G393287 G327746:G327751 G262210:G262215 G196674:G196679 G131138:G131143 G65602:G65607 G983078:G983103 G917542:G917567 G852006:G852031 G786470:G786495 G720934:G720959 G655398:G655423 G589862:G589887 G524326:G524351 G458790:G458815 G393254:G393279 G327718:G327743 G262182:G262207 G196646:G196671 G131110:G131135 G65574:G65599 G983061:G983076 G983113:G983114 G917577:G917578 G852041:G852042 G786505:G786506 G720969:G720970 G655433:G655434 G589897:G589898 G524361:G524362 G458825:G458826 G393289:G393290 G327753:G327754 G262217:G262218 G196681:G196682 G131145:G131146 G71:H75" xr:uid="{DFCA7632-5B49-47FF-B291-0D410AD4CD77}">
      <formula1>0</formula1>
    </dataValidation>
    <dataValidation type="textLength" allowBlank="1" showErrorMessage="1" errorTitle="Neispravno ime i prezime osobe" error="Upišite ime i prezime zakonskog predstavnika bez ikakvih titula, funkcija i slično. Dužina teksta zakonskog predstavnika može biti između 6 i 40 slova." sqref="C81:E81 C65617:E65617 C131153:E131153 C196689:E196689 C262225:E262225 C327761:E327761 C393297:E393297 C458833:E458833 C524369:E524369 C589905:E589905 C655441:E655441 C720977:E720977 C786513:E786513 C852049:E852049 C917585:E917585 C983121:E983121" xr:uid="{6EFCD3FE-CE40-4FEF-AE0F-6DB2A63175A1}">
      <formula1>6</formula1>
      <formula2>100</formula2>
    </dataValidation>
    <dataValidation type="textLength" allowBlank="1" showErrorMessage="1" errorTitle="Neispravan broj telefona" error="Broj telefona upišite s pozivnim brojem bez ikakvih znakova odvajanja znamenaka (razmak, &quot;/&quot;, &quot;-&quot;). Može biti dužine 7 do 10 znamenaka" sqref="G65615 G131151 G196687 G262223 G327759 G393295 G458831 G524367 G589903 G655439 G720975 G786511 G852047 G917583 G983119 G78:H78 G65613 G131149 G196685 G262221 G327757 G393293 G458829 G524365 G589901 G655437 G720973 G786509 G852045 G917581 G983117" xr:uid="{ADB10393-2AAF-4C12-A6E5-7546EC98A8E8}">
      <formula1>7</formula1>
      <formula2>10</formula2>
    </dataValidation>
    <dataValidation type="textLength" allowBlank="1" showErrorMessage="1" errorTitle="Neispravno ime i prezime osobe" error="Upišite samo jednu osobu za kontaktiranje i jedan broj telefona (obavezno s pozivnim brojem). Dužina teksta osobe za kontaktiranje može biti između 6 i 40 slova." sqref="C65615:E65615 C131151:E131151 C196687:E196687 C262223:E262223 C327759:E327759 C393295:E393295 C458831:E458831 C524367:E524367 C589903:E589903 C655439:E655439 C720975:E720975 C786511:E786511 C852047:E852047 C917583:E917583 C983119:E983119" xr:uid="{43815E4B-51E1-479E-9FD1-B0AF21E9AE5A}">
      <formula1>6</formula1>
      <formula2>40</formula2>
    </dataValidation>
    <dataValidation type="textLength" allowBlank="1" showErrorMessage="1" errorTitle="Neispravno ime i prezime osobe" error="Upišite ime i prezime zakonskog predstavnika bez ikakvih titula, funkcija i slično. Dužina teksta zakonskog predstavnika može biti između 6 i 40 slova." sqref="C78:E78 C65613:E65613 C131149:E131149 C196685:E196685 C262221:E262221 C327757:E327757 C393293:E393293 C458829:E458829 C524365:E524365 C589901:E589901 C655437:E655437 C720973:E720973 C786509:E786509 C852045:E852045 C917581:E917581 C983117:E983117" xr:uid="{DA27C7AA-21E3-407B-A9C1-390599225099}">
      <formula1>6</formula1>
      <formula2>40</formula2>
    </dataValidation>
    <dataValidation type="textLength" allowBlank="1" showErrorMessage="1" errorTitle="Neispravna adresa" error="Unesite naziv ulice i kućni broj, moraju imati najmanje 3 a najviše 38 slovnih znakova. Ako je naziv ulice toliko dug, skratite ga da stane u 38 slova." sqref="C10:F10 C65545:F65545 C131081:F131081 C196617:F196617 C262153:F262153 C327689:F327689 C393225:F393225 C458761:F458761 C524297:F524297 C589833:F589833 C655369:F655369 C720905:F720905 C786441:F786441 C851977:F851977 C917513:F917513 C983049:F983049" xr:uid="{D78D1857-73D6-4DC8-AE31-1338015EA5C7}">
      <formula1>3</formula1>
      <formula2>38</formula2>
    </dataValidation>
    <dataValidation type="whole" allowBlank="1" showErrorMessage="1" errorTitle="Neispravno upisan matični broj" error="Matični broj upisuje se kao brojčana vrijednost (u granicama matičnih brojeva pirmjenjivih u Hrvatskoj). Upisani matični broj prikazat će se na 8 znamenaka (s vodećim nulama) nakon upisa." sqref="E4 E65539 E131075 E196611 E262147 E327683 E393219 E458755 E524291 E589827 E655363 E720899 E786435 E851971 E917507 E983043" xr:uid="{99BCD896-69B9-42F4-AE9C-D58D0266ECAA}">
      <formula1>123455</formula1>
      <formula2>80000000</formula2>
    </dataValidation>
    <dataValidation type="textLength" allowBlank="1" showErrorMessage="1" errorTitle="Neispravno mjesto" error="Mjesto mora biti upisano, maksimalno 22 slovna mjesta, ne skraćujte nazive mjesta ako naziv ne prelazi 22 slova (primjer: uvijek pišite SLAVONSKI BROD, ne SL. Brod ili Slav. Brod)." sqref="E8:F8 E65543:F65543 E131079:F131079 E196615:F196615 E262151:F262151 E327687:F327687 E393223:F393223 E458759:F458759 E524295:F524295 E589831:F589831 E655367:F655367 E720903:F720903 E786439:F786439 E851975:F851975 E917511:F917511 E983047:F983047" xr:uid="{42D37F50-165D-4097-AFC1-8786728C5F6D}">
      <formula1>2</formula1>
      <formula2>22</formula2>
    </dataValidation>
    <dataValidation type="textLength" allowBlank="1" showErrorMessage="1" errorTitle="Naziv neispravan" error="Naziv korisnika mora imati najmanje 3 a najviše 64 slovnih znakova. Ne upisujte nazive s &quot;navodnicima&quot; i slično." sqref="C6:F6 C65541:F65541 C131077:F131077 C196613:F196613 C262149:F262149 C327685:F327685 C393221:F393221 C458757:F458757 C524293:F524293 C589829:F589829 C655365:F655365 C720901:F720901 C786437:F786437 C851973:F851973 C917509:F917509 C983045:F983045" xr:uid="{3636287E-D661-47B4-B1EE-B4AE921E8C35}">
      <formula1>1</formula1>
      <formula2>64</formula2>
    </dataValidation>
    <dataValidation type="whole" allowBlank="1" showInputMessage="1" showErrorMessage="1" errorTitle="Neispravan unos" error="Poštanski broj mora biti u rangu poštanskih brojeva koji su u primjeni u Republici Hrvatskoj, 10000 do 60000." sqref="C8 C65543 C131079 C196615 C262151 C327687 C393223 C458759 C524295 C589831 C655367 C720903 C786439 C851975 C917511 C983047" xr:uid="{8C19FCE2-739E-4F71-AC9D-FAE41E06B10D}">
      <formula1>10000</formula1>
      <formula2>60000</formula2>
    </dataValidation>
    <dataValidation type="whole" allowBlank="1" showErrorMessage="1" errorTitle="Neispravan RNO" error="RNO mora biti numerička vrijednost. Najmanji RNO je 19, RNO mora biti upisan na 7 znamenaka (s vodećim nulama ako je kraći)." sqref="C4 C65539 C131075 C196611 C262147 C327683 C393219 C458755 C524291 C589827 C655363 C720899 C786435 C851971 C917507 C983043" xr:uid="{59C9BDB2-96D1-47DD-BF09-2EA00F163FB9}">
      <formula1>19</formula1>
      <formula2>999999</formula2>
    </dataValidation>
    <dataValidation type="textLength" operator="equal" allowBlank="1" showErrorMessage="1" errorTitle="Neispravan račun" error="Račun mora biti upisan u IBAN formatu (duljine 21 slovno mjesto, bez razmaka)" sqref="G8 G65543 G131079 G196615 G262151 G327687 G393223 G458759 G524295 G589831 G655367 G720903 G786439 G851975 G917511 G983047" xr:uid="{CB0CDD08-FE76-47D6-8231-67DE9F282797}">
      <formula1>21</formula1>
    </dataValidation>
  </dataValidations>
  <hyperlinks>
    <hyperlink ref="C81" r:id="rId1" xr:uid="{00608D76-78E6-48C3-80EE-64E6135D046F}"/>
  </hyperlinks>
  <pageMargins left="0.7" right="0.7" top="0.75" bottom="0.75" header="0.3" footer="0.3"/>
  <pageSetup paperSize="9" scale="4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F9351-B712-4084-BA98-D6E6DD90A254}">
  <sheetPr>
    <pageSetUpPr fitToPage="1"/>
  </sheetPr>
  <dimension ref="A2:R26"/>
  <sheetViews>
    <sheetView workbookViewId="0">
      <selection activeCell="K21" sqref="K21"/>
    </sheetView>
  </sheetViews>
  <sheetFormatPr defaultRowHeight="14.4"/>
  <cols>
    <col min="1" max="1" width="13.109375" bestFit="1" customWidth="1"/>
    <col min="2" max="2" width="13" customWidth="1"/>
    <col min="7" max="7" width="15.44140625" bestFit="1" customWidth="1"/>
    <col min="8" max="8" width="14.33203125" bestFit="1" customWidth="1"/>
    <col min="9" max="9" width="12.33203125" bestFit="1" customWidth="1"/>
    <col min="10" max="10" width="12.6640625" bestFit="1" customWidth="1"/>
    <col min="11" max="11" width="11.33203125" bestFit="1" customWidth="1"/>
    <col min="13" max="13" width="14.88671875" bestFit="1" customWidth="1"/>
    <col min="14" max="14" width="11.33203125" bestFit="1" customWidth="1"/>
  </cols>
  <sheetData>
    <row r="2" spans="1:18">
      <c r="A2" s="178" t="s">
        <v>142</v>
      </c>
      <c r="B2" s="178"/>
      <c r="C2" s="178"/>
      <c r="D2" s="178"/>
      <c r="E2" s="178"/>
      <c r="G2" s="179" t="s">
        <v>145</v>
      </c>
      <c r="H2" s="179"/>
      <c r="I2" s="179"/>
      <c r="J2" s="53"/>
      <c r="L2" s="173"/>
      <c r="M2" s="173"/>
      <c r="N2" s="173"/>
      <c r="O2" s="173"/>
      <c r="P2" s="173"/>
      <c r="Q2" s="173"/>
      <c r="R2" s="173"/>
    </row>
    <row r="3" spans="1:18">
      <c r="A3" s="47"/>
      <c r="B3" s="47"/>
      <c r="C3" s="47"/>
      <c r="D3" s="47"/>
      <c r="E3" s="47"/>
      <c r="G3" s="53"/>
      <c r="H3" s="53"/>
      <c r="I3" s="54" t="s">
        <v>141</v>
      </c>
      <c r="J3" s="54" t="s">
        <v>140</v>
      </c>
    </row>
    <row r="4" spans="1:18">
      <c r="A4" s="48" t="s">
        <v>144</v>
      </c>
      <c r="B4" s="48"/>
      <c r="C4" s="48" t="s">
        <v>143</v>
      </c>
      <c r="D4" s="48" t="s">
        <v>140</v>
      </c>
      <c r="E4" s="48" t="s">
        <v>141</v>
      </c>
      <c r="F4" s="43"/>
      <c r="G4" s="52" t="s">
        <v>146</v>
      </c>
      <c r="H4" s="54" t="s">
        <v>150</v>
      </c>
      <c r="I4" s="55">
        <v>97850.62</v>
      </c>
      <c r="J4" s="56">
        <f>I4/7.5345</f>
        <v>12987.009091512375</v>
      </c>
      <c r="L4" s="180"/>
      <c r="M4" s="180"/>
      <c r="N4" s="180"/>
      <c r="O4" s="180"/>
      <c r="P4" s="180"/>
      <c r="Q4" s="180"/>
      <c r="R4" s="180"/>
    </row>
    <row r="5" spans="1:18">
      <c r="A5" s="49" t="s">
        <v>6</v>
      </c>
      <c r="B5" s="49"/>
      <c r="C5" s="49">
        <v>3411</v>
      </c>
      <c r="D5" s="49">
        <f>C5*0.4</f>
        <v>1364.4</v>
      </c>
      <c r="E5" s="50">
        <f>D5*7.5345</f>
        <v>10280.071800000002</v>
      </c>
      <c r="F5" s="43"/>
      <c r="G5" s="52" t="s">
        <v>147</v>
      </c>
      <c r="H5" s="54" t="s">
        <v>151</v>
      </c>
      <c r="I5" s="55">
        <v>111033.22</v>
      </c>
      <c r="J5" s="56">
        <f>I5/7.5345</f>
        <v>14736.640785719024</v>
      </c>
    </row>
    <row r="6" spans="1:18">
      <c r="A6" s="49" t="s">
        <v>128</v>
      </c>
      <c r="B6" s="49"/>
      <c r="C6" s="49">
        <v>9665</v>
      </c>
      <c r="D6" s="49">
        <f t="shared" ref="D6:D17" si="0">C6*0.4</f>
        <v>3866</v>
      </c>
      <c r="E6" s="50">
        <f t="shared" ref="E6:E17" si="1">D6*7.5345</f>
        <v>29128.377</v>
      </c>
      <c r="F6" s="43"/>
      <c r="G6" s="52" t="s">
        <v>148</v>
      </c>
      <c r="H6" s="54" t="s">
        <v>152</v>
      </c>
      <c r="I6" s="55">
        <v>120155.35</v>
      </c>
      <c r="J6" s="56">
        <v>15947.36</v>
      </c>
      <c r="L6" s="180"/>
      <c r="M6" s="180"/>
      <c r="N6" s="180"/>
    </row>
    <row r="7" spans="1:18">
      <c r="A7" s="49" t="s">
        <v>129</v>
      </c>
      <c r="B7" s="49"/>
      <c r="C7" s="49">
        <v>5436</v>
      </c>
      <c r="D7" s="49">
        <f t="shared" si="0"/>
        <v>2174.4</v>
      </c>
      <c r="E7" s="50">
        <f t="shared" si="1"/>
        <v>16383.016800000001</v>
      </c>
      <c r="F7" s="43"/>
      <c r="G7" s="52" t="s">
        <v>149</v>
      </c>
      <c r="H7" s="54" t="s">
        <v>153</v>
      </c>
      <c r="I7" s="55">
        <v>114093.96</v>
      </c>
      <c r="J7" s="56">
        <v>15142.87</v>
      </c>
    </row>
    <row r="8" spans="1:18">
      <c r="A8" s="49" t="s">
        <v>130</v>
      </c>
      <c r="B8" s="49"/>
      <c r="C8" s="49">
        <v>1948</v>
      </c>
      <c r="D8" s="49">
        <f t="shared" si="0"/>
        <v>779.2</v>
      </c>
      <c r="E8" s="50">
        <f t="shared" si="1"/>
        <v>5870.8824000000004</v>
      </c>
      <c r="F8" s="43"/>
      <c r="G8" s="54"/>
      <c r="H8" s="54"/>
      <c r="I8" s="55">
        <f>SUM(I4:I7)</f>
        <v>443133.15</v>
      </c>
      <c r="J8" s="56">
        <f>SUM(J4:J6)</f>
        <v>43671.009877231401</v>
      </c>
    </row>
    <row r="9" spans="1:18">
      <c r="A9" s="49" t="s">
        <v>131</v>
      </c>
      <c r="B9" s="49"/>
      <c r="C9" s="49">
        <v>1217</v>
      </c>
      <c r="D9" s="49">
        <f t="shared" si="0"/>
        <v>486.8</v>
      </c>
      <c r="E9" s="50">
        <f t="shared" si="1"/>
        <v>3667.7946000000002</v>
      </c>
      <c r="F9" s="43"/>
      <c r="G9" s="42"/>
      <c r="H9" s="42"/>
      <c r="I9" s="42"/>
      <c r="J9" s="42"/>
      <c r="M9" s="173"/>
      <c r="N9" s="173"/>
    </row>
    <row r="10" spans="1:18">
      <c r="A10" s="49" t="s">
        <v>132</v>
      </c>
      <c r="B10" s="49"/>
      <c r="C10" s="49">
        <v>1552</v>
      </c>
      <c r="D10" s="49">
        <f t="shared" si="0"/>
        <v>620.80000000000007</v>
      </c>
      <c r="E10" s="50">
        <f t="shared" si="1"/>
        <v>4677.4176000000007</v>
      </c>
      <c r="F10" s="43"/>
      <c r="G10" s="174" t="s">
        <v>159</v>
      </c>
      <c r="H10" s="174"/>
      <c r="I10" s="42"/>
      <c r="J10" s="42"/>
      <c r="M10" s="42"/>
      <c r="N10" s="42"/>
    </row>
    <row r="11" spans="1:18">
      <c r="A11" s="49" t="s">
        <v>133</v>
      </c>
      <c r="B11" s="49"/>
      <c r="C11" s="49">
        <v>984</v>
      </c>
      <c r="D11" s="49">
        <f t="shared" si="0"/>
        <v>393.6</v>
      </c>
      <c r="E11" s="50">
        <f t="shared" si="1"/>
        <v>2965.5792000000001</v>
      </c>
      <c r="F11" s="43"/>
      <c r="G11" s="59"/>
      <c r="H11" s="59"/>
      <c r="I11" s="42"/>
      <c r="J11" s="42"/>
      <c r="M11" s="42"/>
      <c r="N11" s="90"/>
    </row>
    <row r="12" spans="1:18">
      <c r="A12" s="49" t="s">
        <v>134</v>
      </c>
      <c r="B12" s="49"/>
      <c r="C12" s="49">
        <v>5870</v>
      </c>
      <c r="D12" s="49">
        <f t="shared" si="0"/>
        <v>2348</v>
      </c>
      <c r="E12" s="50">
        <f t="shared" si="1"/>
        <v>17691.006000000001</v>
      </c>
      <c r="F12" s="43"/>
      <c r="G12" s="59" t="s">
        <v>160</v>
      </c>
      <c r="H12" s="60">
        <v>24142.560000000001</v>
      </c>
      <c r="I12" s="46"/>
      <c r="J12" s="173"/>
      <c r="K12" s="173"/>
      <c r="M12" s="42"/>
      <c r="N12" s="90"/>
    </row>
    <row r="13" spans="1:18">
      <c r="A13" s="49" t="s">
        <v>135</v>
      </c>
      <c r="B13" s="49"/>
      <c r="C13" s="49">
        <v>6260</v>
      </c>
      <c r="D13" s="49">
        <f t="shared" si="0"/>
        <v>2504</v>
      </c>
      <c r="E13" s="50">
        <f t="shared" si="1"/>
        <v>18866.388000000003</v>
      </c>
      <c r="F13" s="43"/>
      <c r="G13" s="59" t="s">
        <v>161</v>
      </c>
      <c r="H13" s="60">
        <v>1902.9</v>
      </c>
      <c r="I13" s="42"/>
      <c r="J13" s="42"/>
      <c r="M13" s="62"/>
      <c r="N13" s="90"/>
    </row>
    <row r="14" spans="1:18">
      <c r="A14" s="49" t="s">
        <v>136</v>
      </c>
      <c r="B14" s="49"/>
      <c r="C14" s="49">
        <v>1658</v>
      </c>
      <c r="D14" s="49">
        <f t="shared" si="0"/>
        <v>663.2</v>
      </c>
      <c r="E14" s="50">
        <f t="shared" si="1"/>
        <v>4996.8804000000009</v>
      </c>
      <c r="F14" s="43"/>
      <c r="G14" s="58" t="s">
        <v>155</v>
      </c>
      <c r="H14" s="60">
        <f>SUM(H12:H13)</f>
        <v>26045.460000000003</v>
      </c>
      <c r="I14" s="42"/>
      <c r="J14" s="42"/>
      <c r="K14" s="94"/>
    </row>
    <row r="15" spans="1:18">
      <c r="A15" s="49" t="s">
        <v>137</v>
      </c>
      <c r="B15" s="49"/>
      <c r="C15" s="49">
        <v>3602</v>
      </c>
      <c r="D15" s="49">
        <f t="shared" si="0"/>
        <v>1440.8000000000002</v>
      </c>
      <c r="E15" s="50">
        <f t="shared" si="1"/>
        <v>10855.707600000002</v>
      </c>
      <c r="F15" s="43"/>
      <c r="G15" s="42"/>
      <c r="H15" s="90"/>
      <c r="I15" s="42"/>
      <c r="J15" s="42"/>
      <c r="K15" s="94"/>
    </row>
    <row r="16" spans="1:18">
      <c r="A16" s="49" t="s">
        <v>138</v>
      </c>
      <c r="B16" s="49"/>
      <c r="C16" s="49">
        <v>1005</v>
      </c>
      <c r="D16" s="49">
        <f t="shared" si="0"/>
        <v>402</v>
      </c>
      <c r="E16" s="50">
        <f t="shared" si="1"/>
        <v>3028.8690000000001</v>
      </c>
      <c r="F16" s="43"/>
      <c r="G16" s="175" t="s">
        <v>156</v>
      </c>
      <c r="H16" s="175"/>
      <c r="I16" s="42"/>
      <c r="J16" s="62"/>
      <c r="K16" s="94"/>
    </row>
    <row r="17" spans="1:10">
      <c r="A17" s="49" t="s">
        <v>139</v>
      </c>
      <c r="B17" s="49"/>
      <c r="C17" s="49">
        <v>242</v>
      </c>
      <c r="D17" s="49">
        <f t="shared" si="0"/>
        <v>96.800000000000011</v>
      </c>
      <c r="E17" s="50">
        <f t="shared" si="1"/>
        <v>729.33960000000013</v>
      </c>
      <c r="F17" s="44"/>
      <c r="G17" s="92"/>
      <c r="H17" s="92"/>
      <c r="I17" s="42"/>
      <c r="J17" s="42"/>
    </row>
    <row r="18" spans="1:10" ht="21" customHeight="1">
      <c r="A18" s="181" t="s">
        <v>177</v>
      </c>
      <c r="B18" s="181"/>
      <c r="C18" s="181"/>
      <c r="D18" s="49">
        <v>1513</v>
      </c>
      <c r="E18" s="49">
        <v>11400</v>
      </c>
      <c r="F18" s="43"/>
      <c r="G18" s="92" t="s">
        <v>157</v>
      </c>
      <c r="H18" s="93">
        <v>8000</v>
      </c>
    </row>
    <row r="19" spans="1:10">
      <c r="A19" s="181" t="s">
        <v>155</v>
      </c>
      <c r="B19" s="181"/>
      <c r="C19" s="48">
        <f>SUM(C5:C17)</f>
        <v>42850</v>
      </c>
      <c r="D19" s="48">
        <f>SUM(D5:D18)</f>
        <v>18653</v>
      </c>
      <c r="E19" s="51">
        <f>SUM(E5:E18)</f>
        <v>140541.33000000002</v>
      </c>
      <c r="F19" s="43"/>
      <c r="G19" s="92" t="s">
        <v>158</v>
      </c>
      <c r="H19" s="93">
        <v>2260</v>
      </c>
    </row>
    <row r="20" spans="1:10">
      <c r="A20" s="182"/>
      <c r="B20" s="182"/>
      <c r="C20" s="182"/>
      <c r="D20" s="182"/>
      <c r="E20" s="182"/>
      <c r="G20" s="91" t="s">
        <v>155</v>
      </c>
      <c r="H20" s="93">
        <f>SUM(H18:H19)</f>
        <v>10260</v>
      </c>
    </row>
    <row r="22" spans="1:10">
      <c r="A22" s="176" t="s">
        <v>154</v>
      </c>
      <c r="B22" s="176"/>
      <c r="C22" s="176"/>
      <c r="D22" s="176"/>
      <c r="E22" s="176"/>
      <c r="F22" s="176"/>
      <c r="G22" s="176"/>
      <c r="H22" s="176"/>
    </row>
    <row r="23" spans="1:10">
      <c r="A23" s="57"/>
      <c r="B23" s="57"/>
      <c r="C23" s="57"/>
      <c r="D23" s="57"/>
      <c r="E23" s="57"/>
      <c r="F23" s="57"/>
      <c r="G23" s="57"/>
      <c r="H23" s="57"/>
    </row>
    <row r="24" spans="1:10">
      <c r="A24" s="177" t="s">
        <v>172</v>
      </c>
      <c r="B24" s="177"/>
      <c r="C24" s="177"/>
      <c r="D24" s="177"/>
      <c r="E24" s="177"/>
      <c r="F24" s="177"/>
      <c r="G24" s="177"/>
      <c r="H24" s="177"/>
    </row>
    <row r="25" spans="1:10">
      <c r="A25" s="57"/>
      <c r="B25" s="57"/>
      <c r="C25" s="57"/>
      <c r="D25" s="57"/>
      <c r="E25" s="57"/>
      <c r="F25" s="57"/>
      <c r="G25" s="57"/>
      <c r="H25" s="57"/>
    </row>
    <row r="26" spans="1:10">
      <c r="A26" s="177" t="s">
        <v>173</v>
      </c>
      <c r="B26" s="177"/>
      <c r="C26" s="177"/>
      <c r="D26" s="177"/>
      <c r="E26" s="177"/>
      <c r="F26" s="177"/>
      <c r="G26" s="177"/>
      <c r="H26" s="177"/>
    </row>
  </sheetData>
  <mergeCells count="14">
    <mergeCell ref="A24:H24"/>
    <mergeCell ref="A26:H26"/>
    <mergeCell ref="A2:E2"/>
    <mergeCell ref="G2:I2"/>
    <mergeCell ref="L6:N6"/>
    <mergeCell ref="L4:R4"/>
    <mergeCell ref="L2:R2"/>
    <mergeCell ref="A19:B19"/>
    <mergeCell ref="A18:C18"/>
    <mergeCell ref="M9:N9"/>
    <mergeCell ref="G10:H10"/>
    <mergeCell ref="G16:H16"/>
    <mergeCell ref="J12:K12"/>
    <mergeCell ref="A22:H22"/>
  </mergeCells>
  <phoneticPr fontId="26" type="noConversion"/>
  <pageMargins left="0.7" right="0.7" top="0.75" bottom="0.75" header="0.3" footer="0.3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FINANCIJSKI PLAN ZA 2023.</vt:lpstr>
      <vt:lpstr>FIN. PLAN - OBOJANO</vt:lpstr>
      <vt:lpstr>POJAŠNJENJA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Nataša Tramišak</dc:creator>
  <cp:lastModifiedBy>Sanja</cp:lastModifiedBy>
  <cp:lastPrinted>2022-12-09T11:13:20Z</cp:lastPrinted>
  <dcterms:created xsi:type="dcterms:W3CDTF">2015-11-02T14:14:43Z</dcterms:created>
  <dcterms:modified xsi:type="dcterms:W3CDTF">2022-12-09T13:35:55Z</dcterms:modified>
</cp:coreProperties>
</file>